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'Note'!$A$1:$K$274</definedName>
  </definedNames>
  <calcPr fullCalcOnLoad="1"/>
</workbook>
</file>

<file path=xl/sharedStrings.xml><?xml version="1.0" encoding="utf-8"?>
<sst xmlns="http://schemas.openxmlformats.org/spreadsheetml/2006/main" count="463" uniqueCount="345">
  <si>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</si>
  <si>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</si>
  <si>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</si>
  <si>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</si>
  <si>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</si>
  <si>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</si>
  <si>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</si>
  <si>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</si>
  <si>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</si>
  <si>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</si>
  <si>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</si>
  <si>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</si>
  <si>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</si>
  <si>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</si>
  <si>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</si>
  <si>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</si>
  <si>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</si>
  <si>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diluted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</si>
  <si>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</si>
  <si>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</si>
  <si>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</si>
  <si>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</si>
  <si>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</si>
  <si>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</si>
  <si>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</si>
  <si>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</si>
  <si>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</si>
  <si>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</si>
  <si>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</si>
  <si>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</si>
  <si>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</si>
  <si>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</si>
  <si>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</si>
  <si>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</si>
  <si>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</si>
  <si>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</si>
  <si>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Net profit after tax</t>
  </si>
  <si>
    <t>Adjustments for:</t>
  </si>
  <si>
    <t>Taxation</t>
  </si>
  <si>
    <t>Depreciation of property, plant &amp; equipment</t>
  </si>
  <si>
    <t>Property, plant &amp; equipment written off</t>
  </si>
  <si>
    <t>Interest income</t>
  </si>
  <si>
    <t>Cash Generated From Operations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</si>
  <si>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</si>
  <si>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</si>
  <si>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</si>
  <si>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</si>
  <si>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</si>
  <si>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</si>
  <si>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</si>
  <si>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</si>
  <si>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</si>
  <si>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</si>
  <si>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</si>
  <si>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</si>
  <si>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</si>
  <si>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</si>
  <si>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</si>
  <si>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</si>
  <si>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</si>
  <si>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</si>
  <si>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</si>
  <si>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 xml:space="preserve">Exchange fluctuation differences </t>
  </si>
  <si>
    <t>arising in the financial year</t>
  </si>
  <si>
    <t xml:space="preserve">Issue of share - </t>
  </si>
  <si>
    <t>exercise of Share option</t>
  </si>
  <si>
    <t>Revenue</t>
  </si>
  <si>
    <t>Effect of exchange rate changes on cash and cash equivalents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</si>
  <si>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</si>
  <si>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</si>
  <si>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</si>
  <si>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</si>
  <si>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</si>
  <si>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</si>
  <si>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</si>
  <si>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</si>
  <si>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</si>
  <si>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</si>
  <si>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</si>
  <si>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</si>
  <si>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</si>
  <si>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</si>
  <si>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</si>
  <si>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</si>
  <si>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</si>
  <si>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</si>
  <si>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</si>
  <si>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</si>
  <si>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</si>
  <si>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</si>
  <si>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</si>
  <si>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</si>
  <si>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</si>
  <si>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</si>
  <si>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</si>
  <si>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</si>
  <si>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</si>
  <si>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USD'000</t>
  </si>
  <si>
    <t>equivalent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</si>
  <si>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</si>
  <si>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</si>
  <si>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</si>
  <si>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</si>
  <si>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</si>
  <si>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</si>
  <si>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</si>
  <si>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Authorised and contracted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</si>
  <si>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</si>
  <si>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</si>
  <si>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</si>
  <si>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</si>
  <si>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</si>
  <si>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</si>
  <si>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</si>
  <si>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</si>
  <si>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</si>
  <si>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</si>
  <si>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</si>
  <si>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</si>
  <si>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</si>
  <si>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</si>
  <si>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</si>
  <si>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</si>
  <si>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</si>
  <si>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</si>
  <si>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</si>
  <si>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</si>
  <si>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</si>
  <si>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</si>
  <si>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</si>
  <si>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</si>
  <si>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</si>
  <si>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</si>
  <si>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</si>
  <si>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</si>
  <si>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</si>
  <si>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</si>
  <si>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</si>
  <si>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</si>
  <si>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</si>
  <si>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</si>
  <si>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</si>
  <si>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</si>
  <si>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</si>
  <si>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</si>
  <si>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</si>
  <si>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</si>
  <si>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</si>
  <si>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</si>
  <si>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</si>
  <si>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</si>
  <si>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</si>
  <si>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Hire-purchase liabilities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</si>
  <si>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</si>
  <si>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</si>
  <si>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</si>
  <si>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</si>
  <si>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</si>
  <si>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</si>
  <si>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*</t>
  </si>
  <si>
    <t>as previously reported</t>
  </si>
  <si>
    <t>ended 31 March 2002</t>
  </si>
  <si>
    <t xml:space="preserve">Dividend for the financial year </t>
  </si>
  <si>
    <t>CONDENSED CONSOLIDATED INCOME STATEMENTS (UNAUDITED)</t>
  </si>
  <si>
    <t>Condensed Consolidated Cash Flow Statement (Unaudited)</t>
  </si>
  <si>
    <t>Condensed Consolidated Statement of Changes in Equity (Unaudited)</t>
  </si>
  <si>
    <t xml:space="preserve">Net gain/(loss) not recognised in </t>
  </si>
  <si>
    <t>income statement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</si>
  <si>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</si>
  <si>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</si>
  <si>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</si>
  <si>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</si>
  <si>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</si>
  <si>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</si>
  <si>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</si>
  <si>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</si>
  <si>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</si>
  <si>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</si>
  <si>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OPERATING CASH FLOWS</t>
  </si>
  <si>
    <t>Receivables</t>
  </si>
  <si>
    <t>Payables</t>
  </si>
  <si>
    <t>NET OPERATING CASH FLOW</t>
  </si>
  <si>
    <t>INVESTING CASH FLOWS</t>
  </si>
  <si>
    <t>NET INVESTING CASH FLOW</t>
  </si>
  <si>
    <t>FINANCING CASH FLOWS</t>
  </si>
  <si>
    <t>NET FINANCING CASH FLOW</t>
  </si>
  <si>
    <t>NET CHANGE IN CASH &amp; CASH EQUIVALENTS</t>
  </si>
  <si>
    <t>Decrease/(Increase) in working capital :</t>
  </si>
  <si>
    <t>Fixed deposits with financial institutions</t>
  </si>
  <si>
    <t>The interim financial report is unaudited and has been prepared in accordance with MASB 26 Interim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</si>
  <si>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</si>
  <si>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</si>
  <si>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</si>
  <si>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report.</t>
  </si>
  <si>
    <t>The carrying value of long term leasehold land and short term leasehold land and buildings is based on a</t>
  </si>
  <si>
    <t>valuation carried out by a firm of independent professional valuers in 1994 and 1998 using the open market</t>
  </si>
  <si>
    <t>value basis to reflect fair value.</t>
  </si>
  <si>
    <t>Bank borrowing</t>
  </si>
  <si>
    <t xml:space="preserve">Unsecured - Bank borrowing denominated in </t>
  </si>
  <si>
    <t>27.</t>
  </si>
  <si>
    <t>Cash and bank balances</t>
  </si>
  <si>
    <t>Interest expenses</t>
  </si>
  <si>
    <t>Taxation paid</t>
  </si>
  <si>
    <t>Interest paid</t>
  </si>
  <si>
    <t>Repayment of hire-purchase liabilities</t>
  </si>
  <si>
    <t>Reclassification</t>
  </si>
  <si>
    <t>Special dividend for the financial</t>
  </si>
  <si>
    <t>year ended 31 March 2003</t>
  </si>
  <si>
    <t>CONDENSED CONSOLIDATED BALANCE SHEET (UNAUDITED)</t>
  </si>
  <si>
    <t>Profit on disposal of property, plant &amp; equipment</t>
  </si>
  <si>
    <t>As restated</t>
  </si>
  <si>
    <t>Dividend Proposed</t>
  </si>
  <si>
    <t xml:space="preserve">           foreign currency - US Dollar</t>
  </si>
  <si>
    <t>reserves</t>
  </si>
  <si>
    <t>No dividend was paid for the current interim period.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</si>
  <si>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</si>
  <si>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</si>
  <si>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</si>
  <si>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</si>
  <si>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</si>
  <si>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</si>
  <si>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</si>
  <si>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</si>
  <si>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</si>
  <si>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</si>
  <si>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</si>
  <si>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</si>
  <si>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</si>
  <si>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Net tangible assets per share (RM)</t>
  </si>
  <si>
    <t>There were no change in the composition of the Company during the period under review.</t>
  </si>
  <si>
    <t>There were no corporate proposals announced but not completed as at the date of issue of this report.</t>
  </si>
  <si>
    <t>There were no other issuance and repayment of debt and equity securities, share buy backs, share</t>
  </si>
  <si>
    <t xml:space="preserve">current financial year or prior financial years that have a material effect in the current interim period. </t>
  </si>
  <si>
    <t>There were no changes in the nature and estimates of amounts reported in prior interim periods of the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</si>
  <si>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</si>
  <si>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</si>
  <si>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</si>
  <si>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bonus issue</t>
  </si>
  <si>
    <t>ended 31 March 2003</t>
  </si>
  <si>
    <t>#</t>
  </si>
  <si>
    <t>Adjusted for the impact of bonus issue.</t>
  </si>
  <si>
    <t>Adjusted for the impact of bonus issue</t>
  </si>
  <si>
    <t>31/03/2004</t>
  </si>
  <si>
    <t>Jointly controlled entity</t>
  </si>
  <si>
    <t>Marketable securities</t>
  </si>
  <si>
    <t>31.03.2004</t>
  </si>
  <si>
    <t>Share of results of jointly controlled entity</t>
  </si>
  <si>
    <t>The Company has recognised the share of results of the jointly controlled entity up to the cost of investment</t>
  </si>
  <si>
    <t>The Group's share of capital commitments of the jointly controlled entity is as follows :-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</si>
  <si>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</si>
  <si>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</si>
  <si>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</si>
  <si>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</si>
  <si>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</si>
  <si>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</si>
  <si>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</si>
  <si>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</si>
  <si>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</si>
  <si>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</si>
  <si>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</si>
  <si>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subsidiaries</t>
  </si>
  <si>
    <t xml:space="preserve">  of prior financial year</t>
  </si>
  <si>
    <t xml:space="preserve">  -  current taxation</t>
  </si>
  <si>
    <t xml:space="preserve">  -  deferred taxation</t>
  </si>
  <si>
    <t>Profit on disposal of marketable securities</t>
  </si>
  <si>
    <t>Acquisition of marketable securities</t>
  </si>
  <si>
    <t>Proceeds from disposal of marketable securities</t>
  </si>
  <si>
    <t>Proceeds from disposal of property, plant and equipment</t>
  </si>
  <si>
    <t>Purchase of property, plant and equipment</t>
  </si>
  <si>
    <t>Advances to a jointly controlled entity</t>
  </si>
  <si>
    <t>Repayment of short term borrowings</t>
  </si>
  <si>
    <t>Dividends paid</t>
  </si>
  <si>
    <t>Net profit for the 12-months period</t>
  </si>
  <si>
    <t>Balance As At 31 March 2004</t>
  </si>
  <si>
    <t>jointly controlled entity.</t>
  </si>
  <si>
    <t>-  Property, plant and equipment</t>
  </si>
  <si>
    <t>change in accounting policy</t>
  </si>
  <si>
    <t>Dividend for the financial year</t>
  </si>
  <si>
    <t>Issue of share -</t>
  </si>
  <si>
    <t>-  MASB 25</t>
  </si>
  <si>
    <t>Amount owing by jointly controlled entity</t>
  </si>
  <si>
    <t>Balance As At 1 April 2003</t>
  </si>
  <si>
    <t>(Over)/under provision in respect</t>
  </si>
  <si>
    <t>Share of results of jointly controlled entity (refer note 15)</t>
  </si>
  <si>
    <t xml:space="preserve">  of taxable income for Malaysian</t>
  </si>
  <si>
    <t>30/06/2004</t>
  </si>
  <si>
    <t>30/06/2003</t>
  </si>
  <si>
    <t>for the year ended 31st March 2004)</t>
  </si>
  <si>
    <t>Financial Report for the year ended 31st March 2004)</t>
  </si>
  <si>
    <t>CASH AND CASH EQUIVALENTS AT 01/04/2004</t>
  </si>
  <si>
    <t>CASH AND CASH EQUIVALENTS AT 30/06/2004</t>
  </si>
  <si>
    <t xml:space="preserve"> Annual Financial Report for the year ended 31st March 2004.)</t>
  </si>
  <si>
    <t>Balance As At 1 April 2004</t>
  </si>
  <si>
    <t>Balance As At 30 June 2004</t>
  </si>
  <si>
    <t>Net profit for the 3-months period</t>
  </si>
  <si>
    <t xml:space="preserve"> Financial Report for the year ended 31st March 2004.)</t>
  </si>
  <si>
    <t>Allowance for diminution of investment in quoted share</t>
  </si>
  <si>
    <t>Interim report for the three months ended 30 June 2004</t>
  </si>
  <si>
    <t>The capital expenditure not provided for in the financial statement as at 30 June 2004 is as follows :-</t>
  </si>
  <si>
    <t>30.06.2004</t>
  </si>
  <si>
    <t>The bank borrowing consist of a revolving credit of USD150,000 granted by United Overseas Bank Ltd., China.</t>
  </si>
  <si>
    <t xml:space="preserve">  30.06.2003  *</t>
  </si>
  <si>
    <t>The Corporate guarantees of RM60.0 million given by the Company remained unchanged since the last</t>
  </si>
  <si>
    <t>balance sheet date.  Guarantees of RM56.9 million were given to banks to secure bank borrowings of the</t>
  </si>
  <si>
    <t>subsidiary companies, while guarantees of  RM3.16 million were given to a third party on behalf of the</t>
  </si>
  <si>
    <t>30.06.2003</t>
  </si>
  <si>
    <t>Tax effect of different tax rate in</t>
  </si>
  <si>
    <t xml:space="preserve">  oversea subsidiary</t>
  </si>
  <si>
    <t xml:space="preserve">Tax incentive in oversea </t>
  </si>
  <si>
    <t xml:space="preserve">  subsidiary</t>
  </si>
  <si>
    <t>Tax effect of current year tax loss</t>
  </si>
  <si>
    <t xml:space="preserve">  not recognised</t>
  </si>
  <si>
    <t xml:space="preserve">  RM500,000 (2003: RM100,000)</t>
  </si>
  <si>
    <t>30 June 2004</t>
  </si>
  <si>
    <t>Investment as at 30 June 2004.</t>
  </si>
  <si>
    <t>There were no sale of unquoted investment and/or properties for the three months ended 30 June 2004.</t>
  </si>
  <si>
    <t>Group bank borrowing as at 30 June 2004 :-</t>
  </si>
  <si>
    <t>Penang,  19 August 2004</t>
  </si>
  <si>
    <t>The Board of Directors do not recommend the payment of any dividend for the 3 months ended 30 June 2004.</t>
  </si>
  <si>
    <t>cancellations, shares held as treasury shares and resale of treasury shares for the current financial year</t>
  </si>
  <si>
    <t>except for the issuance and allotment of 168,000 ordinary shares of RM1.00 each in respect of the</t>
  </si>
  <si>
    <t>employees share option scheme ("ESOS") to the employees of the Group for the period ended 30 June</t>
  </si>
  <si>
    <t>2004.  To the date of this report, an additional of 151,000 ordinary shares have been issued and allotted</t>
  </si>
  <si>
    <t xml:space="preserve">subsequent to the period ended 30 June 2004.  As at 12 August 2004, 285,000 ordinary shares which </t>
  </si>
  <si>
    <t>were granted remained unexercised.  The exercise price of the "ESOS" ranged from RM1.00 to RM2.60.</t>
  </si>
  <si>
    <t xml:space="preserve">  8.87  #</t>
  </si>
  <si>
    <t xml:space="preserve">  8.83  #</t>
  </si>
  <si>
    <t xml:space="preserve">   8.87  #</t>
  </si>
  <si>
    <t xml:space="preserve">   8.83  #</t>
  </si>
  <si>
    <t>should be read in conjunction with the Group's financial statements for the year ended 31 March 2004.</t>
  </si>
  <si>
    <t>There were no purchase or disposal of quoted securities for the period under review.</t>
  </si>
  <si>
    <t>Loss recognised up to cost of investment.</t>
  </si>
  <si>
    <t>The significant accounting policies and methods of computation adopted for the interim financial report are</t>
  </si>
  <si>
    <t>consistent with those adopted for the annual financial statements for the year ended 31 March 2004.</t>
  </si>
  <si>
    <t>as at 30 June 2004.</t>
  </si>
  <si>
    <t>the Group's performance.  Barring unforeseen circumstances, the Board of Directors expects the Group's</t>
  </si>
  <si>
    <t>performance for the remaining of the financial year to be challenging.</t>
  </si>
  <si>
    <t>The uncertainty over price of steel scraps and timing of water projects remain as the determining factors for</t>
  </si>
  <si>
    <t xml:space="preserve">For the three months under review, the Group registered a reduction of RM20.4 million in its turnover from </t>
  </si>
  <si>
    <t>RM36.1 million recorded in the preceding year corresponding period due to delay in the execution of water</t>
  </si>
  <si>
    <t>projects.  Both pre-tax and after tax profit have also decreased by 73% and 68%, respectively.  The decline</t>
  </si>
  <si>
    <t>was attributed mainly to lower turnover and higher cost of raw material mainly steel scrap.</t>
  </si>
  <si>
    <t>turnover and higher raw material cost.</t>
  </si>
  <si>
    <t>Group profit before tax for the quarter under review was lower than its preceding quarter mainly due to lower</t>
  </si>
  <si>
    <t xml:space="preserve">Financial Reporting and paragraph 9.22 of the Bursa Malaysia Securities Berhad Listing Requirements, and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</si>
</sst>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  <font>
      <b/>
      <sz val="12"/>
      <name val="Arial Baltic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165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3" fontId="0" fillId="0" borderId="2" xfId="15" applyBorder="1" applyAlignment="1" quotePrefix="1">
      <alignment horizontal="right"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165" fontId="0" fillId="0" borderId="6" xfId="15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74" fontId="0" fillId="0" borderId="0" xfId="15" applyNumberFormat="1" applyAlignment="1">
      <alignment/>
    </xf>
    <xf numFmtId="174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4" xfId="15" applyNumberFormat="1" applyBorder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2" xfId="0" applyNumberFormat="1" applyBorder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2" xfId="15" applyNumberFormat="1" applyBorder="1" applyAlignment="1">
      <alignment/>
    </xf>
    <xf numFmtId="165" fontId="0" fillId="0" borderId="3" xfId="15" applyNumberFormat="1" applyFont="1" applyBorder="1" applyAlignment="1">
      <alignment horizontal="center"/>
    </xf>
    <xf numFmtId="0" fontId="2" fillId="0" borderId="0" xfId="0" applyFont="1" applyAlignment="1">
      <alignment/>
    </xf>
    <xf numFmtId="37" fontId="0" fillId="0" borderId="2" xfId="0" applyNumberFormat="1" applyBorder="1" applyAlignment="1" quotePrefix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/>
    </xf>
    <xf numFmtId="37" fontId="0" fillId="0" borderId="9" xfId="0" applyNumberFormat="1" applyBorder="1" applyAlignment="1">
      <alignment/>
    </xf>
    <xf numFmtId="37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41" fontId="0" fillId="0" borderId="15" xfId="0" applyNumberFormat="1" applyBorder="1" applyAlignment="1">
      <alignment/>
    </xf>
    <xf numFmtId="175" fontId="0" fillId="0" borderId="0" xfId="15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15" applyNumberFormat="1" applyFont="1" applyAlignment="1">
      <alignment horizontal="center"/>
    </xf>
    <xf numFmtId="4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5" sqref="A5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3.71093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74" t="s">
        <v>3</v>
      </c>
      <c r="B2" s="174"/>
      <c r="C2" s="174"/>
      <c r="D2" s="174"/>
      <c r="E2" s="174"/>
      <c r="F2" s="175"/>
      <c r="G2" s="175"/>
      <c r="H2" s="175"/>
      <c r="I2" s="175"/>
      <c r="J2" s="175"/>
      <c r="K2" s="1"/>
    </row>
    <row r="3" spans="1:11" ht="11.25" customHeight="1">
      <c r="A3" t="s">
        <v>158</v>
      </c>
      <c r="K3" s="2"/>
    </row>
    <row r="4" ht="6.75" customHeight="1">
      <c r="K4" s="2"/>
    </row>
    <row r="5" ht="12.75">
      <c r="A5" t="s">
        <v>297</v>
      </c>
    </row>
    <row r="6" ht="6" customHeight="1"/>
    <row r="7" ht="15">
      <c r="A7" s="28" t="s">
        <v>163</v>
      </c>
    </row>
    <row r="8" ht="12" customHeight="1">
      <c r="A8" s="28"/>
    </row>
    <row r="9" spans="1:16" ht="12" customHeight="1">
      <c r="A9" s="28"/>
      <c r="G9" s="176" t="s">
        <v>224</v>
      </c>
      <c r="H9" s="176"/>
      <c r="I9" s="176"/>
      <c r="J9" s="176"/>
      <c r="M9" s="176" t="s">
        <v>225</v>
      </c>
      <c r="N9" s="176"/>
      <c r="O9" s="176"/>
      <c r="P9" s="176"/>
    </row>
    <row r="10" spans="7:17" ht="12.75">
      <c r="G10" s="176" t="s">
        <v>4</v>
      </c>
      <c r="H10" s="176"/>
      <c r="I10" s="176"/>
      <c r="J10" s="176"/>
      <c r="K10" s="4"/>
      <c r="M10" s="176" t="s">
        <v>4</v>
      </c>
      <c r="N10" s="176"/>
      <c r="O10" s="176"/>
      <c r="P10" s="176"/>
      <c r="Q10" s="176"/>
    </row>
    <row r="11" ht="5.25" customHeight="1"/>
    <row r="12" spans="7:16" ht="12.75">
      <c r="G12" s="5" t="s">
        <v>285</v>
      </c>
      <c r="H12" s="6"/>
      <c r="J12" s="5" t="s">
        <v>286</v>
      </c>
      <c r="K12" s="5"/>
      <c r="M12" s="5" t="s">
        <v>285</v>
      </c>
      <c r="N12" s="5"/>
      <c r="O12" s="3"/>
      <c r="P12" s="5" t="s">
        <v>286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66</v>
      </c>
      <c r="B15" s="7"/>
      <c r="G15" s="8">
        <v>15718</v>
      </c>
      <c r="H15" s="9"/>
      <c r="J15" s="10">
        <v>36068</v>
      </c>
      <c r="K15" s="2"/>
      <c r="M15" s="9">
        <v>15718</v>
      </c>
      <c r="N15" s="9"/>
      <c r="P15" s="8">
        <v>36068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v>-12732</v>
      </c>
      <c r="H17" s="13"/>
      <c r="J17" s="9">
        <v>-24782</v>
      </c>
      <c r="K17" s="2"/>
      <c r="M17" s="13">
        <v>-12732</v>
      </c>
      <c r="N17" s="13"/>
      <c r="P17" s="8">
        <v>-24782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114</v>
      </c>
      <c r="H19" s="14"/>
      <c r="I19" s="15"/>
      <c r="J19" s="16">
        <v>183</v>
      </c>
      <c r="K19" s="17"/>
      <c r="L19" s="15"/>
      <c r="M19" s="14">
        <v>114</v>
      </c>
      <c r="N19" s="14"/>
      <c r="O19" s="15"/>
      <c r="P19" s="16">
        <v>183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3100</v>
      </c>
      <c r="H21" s="9"/>
      <c r="J21" s="8">
        <f>SUM(J15:J19)</f>
        <v>11469</v>
      </c>
      <c r="K21" s="2"/>
      <c r="M21" s="9">
        <f>SUM(M15:M19)</f>
        <v>3100</v>
      </c>
      <c r="N21" s="9"/>
      <c r="P21" s="8">
        <f>SUM(P15:P19)</f>
        <v>11469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-10</v>
      </c>
      <c r="H23" s="9"/>
      <c r="J23" s="8">
        <v>-32</v>
      </c>
      <c r="K23" s="2"/>
      <c r="M23" s="9">
        <v>-10</v>
      </c>
      <c r="N23" s="9"/>
      <c r="P23" s="8">
        <v>-32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6" ht="12.75">
      <c r="A25" t="s">
        <v>283</v>
      </c>
      <c r="G25" s="134">
        <v>0</v>
      </c>
      <c r="H25" s="128" t="s">
        <v>159</v>
      </c>
      <c r="I25" s="18"/>
      <c r="J25" s="135">
        <v>0</v>
      </c>
      <c r="K25" s="135"/>
      <c r="L25" s="135"/>
      <c r="M25" s="135">
        <v>0</v>
      </c>
      <c r="N25" s="128" t="s">
        <v>159</v>
      </c>
      <c r="O25" s="135"/>
      <c r="P25" s="135">
        <v>0</v>
      </c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3090</v>
      </c>
      <c r="H27" s="9"/>
      <c r="J27" s="8">
        <f>SUM(J21:J25)</f>
        <v>11437</v>
      </c>
      <c r="K27" s="2"/>
      <c r="M27" s="9">
        <f>SUM(M21:M25)</f>
        <v>3090</v>
      </c>
      <c r="N27" s="9"/>
      <c r="P27" s="8">
        <f>SUM(P21:P25)</f>
        <v>11437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-404</v>
      </c>
      <c r="H29" s="21"/>
      <c r="I29" s="18"/>
      <c r="J29" s="19">
        <v>-2967</v>
      </c>
      <c r="K29" s="20"/>
      <c r="L29" s="18"/>
      <c r="M29" s="21">
        <v>-404</v>
      </c>
      <c r="N29" s="21"/>
      <c r="O29" s="18"/>
      <c r="P29" s="19">
        <v>-2967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2686</v>
      </c>
      <c r="H31" s="9"/>
      <c r="J31" s="8">
        <f>+J27+J29</f>
        <v>8470</v>
      </c>
      <c r="K31" s="2"/>
      <c r="M31" s="9">
        <f>+M27+M29</f>
        <v>2686</v>
      </c>
      <c r="N31" s="9"/>
      <c r="P31" s="8">
        <f>+P27+P29</f>
        <v>8470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102" t="s">
        <v>174</v>
      </c>
      <c r="H33" s="94"/>
      <c r="I33" s="92"/>
      <c r="J33" s="102" t="s">
        <v>174</v>
      </c>
      <c r="K33" s="93"/>
      <c r="L33" s="92"/>
      <c r="M33" s="102" t="s">
        <v>175</v>
      </c>
      <c r="N33" s="94"/>
      <c r="O33" s="92"/>
      <c r="P33" s="102" t="s">
        <v>174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SUM(G30:G33)</f>
        <v>2686</v>
      </c>
      <c r="H35" s="22"/>
      <c r="I35" s="23"/>
      <c r="J35" s="24">
        <f>SUM(J31:J33)</f>
        <v>8470</v>
      </c>
      <c r="K35" s="25"/>
      <c r="L35" s="23"/>
      <c r="M35" s="22">
        <f>SUM(M31:M33)</f>
        <v>2686</v>
      </c>
      <c r="N35" s="22"/>
      <c r="O35" s="23"/>
      <c r="P35" s="24">
        <f>SUM(P31:P33)</f>
        <v>8470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171">
        <v>2.74</v>
      </c>
      <c r="H39" s="9"/>
      <c r="J39" s="170" t="s">
        <v>325</v>
      </c>
      <c r="K39" s="149"/>
      <c r="M39" s="173">
        <v>2.74</v>
      </c>
      <c r="P39" s="170" t="s">
        <v>327</v>
      </c>
      <c r="Q39" s="148"/>
    </row>
    <row r="40" spans="1:17" ht="12.75">
      <c r="A40" s="7" t="s">
        <v>10</v>
      </c>
      <c r="B40" t="s">
        <v>17</v>
      </c>
      <c r="G40" s="172">
        <v>2.73</v>
      </c>
      <c r="H40" s="9"/>
      <c r="J40" s="170" t="s">
        <v>326</v>
      </c>
      <c r="K40" s="149"/>
      <c r="M40" s="173">
        <v>2.73</v>
      </c>
      <c r="P40" s="170" t="s">
        <v>328</v>
      </c>
      <c r="Q40" s="148"/>
    </row>
    <row r="41" spans="7:11" ht="9" customHeight="1">
      <c r="G41" s="9"/>
      <c r="H41" s="9"/>
      <c r="J41" s="12"/>
      <c r="K41" s="12"/>
    </row>
    <row r="43" spans="1:2" ht="12.75">
      <c r="A43" s="7" t="s">
        <v>159</v>
      </c>
      <c r="B43" t="s">
        <v>331</v>
      </c>
    </row>
    <row r="44" spans="1:2" ht="12.75">
      <c r="A44" s="148" t="s">
        <v>239</v>
      </c>
      <c r="B44" t="s">
        <v>240</v>
      </c>
    </row>
    <row r="46" ht="12.75">
      <c r="A46" s="26"/>
    </row>
    <row r="47" ht="12.75">
      <c r="A47" t="s">
        <v>18</v>
      </c>
    </row>
    <row r="48" ht="12.75">
      <c r="A48" t="s">
        <v>287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75" right="0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">
      <selection activeCell="J11" sqref="J1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41" t="s">
        <v>0</v>
      </c>
    </row>
    <row r="3" ht="12" customHeight="1">
      <c r="A3" t="s">
        <v>158</v>
      </c>
    </row>
    <row r="4" ht="7.5" customHeight="1"/>
    <row r="5" ht="12.75">
      <c r="A5" t="s">
        <v>297</v>
      </c>
    </row>
    <row r="6" ht="6" customHeight="1"/>
    <row r="7" ht="15">
      <c r="A7" s="28" t="s">
        <v>208</v>
      </c>
    </row>
    <row r="8" ht="15">
      <c r="A8" s="28"/>
    </row>
    <row r="9" spans="8:10" ht="12.75">
      <c r="H9" s="4" t="s">
        <v>19</v>
      </c>
      <c r="J9" s="4" t="s">
        <v>20</v>
      </c>
    </row>
    <row r="10" spans="8:10" ht="12.75">
      <c r="H10" s="29" t="s">
        <v>285</v>
      </c>
      <c r="J10" s="29" t="s">
        <v>242</v>
      </c>
    </row>
    <row r="11" spans="8:10" ht="12.75">
      <c r="H11" s="4" t="s">
        <v>1</v>
      </c>
      <c r="J11" s="4" t="s">
        <v>1</v>
      </c>
    </row>
    <row r="12" ht="12.75">
      <c r="A12" s="3" t="s">
        <v>30</v>
      </c>
    </row>
    <row r="13" spans="1:10" ht="12.75">
      <c r="A13" t="s">
        <v>21</v>
      </c>
      <c r="C13" s="3"/>
      <c r="H13" s="95">
        <v>78394</v>
      </c>
      <c r="J13" s="30">
        <v>74780</v>
      </c>
    </row>
    <row r="14" spans="1:10" ht="12.75">
      <c r="A14" t="s">
        <v>243</v>
      </c>
      <c r="C14" s="3"/>
      <c r="H14" s="136">
        <v>0</v>
      </c>
      <c r="I14" s="7"/>
      <c r="J14" s="137">
        <v>0</v>
      </c>
    </row>
    <row r="15" spans="1:10" ht="12.75">
      <c r="A15" s="7"/>
      <c r="C15" s="3"/>
      <c r="H15" s="38">
        <f>SUM(H13:H14)</f>
        <v>78394</v>
      </c>
      <c r="J15" s="38">
        <f>SUM(J13:J13)</f>
        <v>74780</v>
      </c>
    </row>
    <row r="16" spans="8:10" ht="10.5" customHeight="1">
      <c r="H16" s="95"/>
      <c r="J16" s="27"/>
    </row>
    <row r="17" spans="1:10" ht="12.75">
      <c r="A17" s="3" t="s">
        <v>22</v>
      </c>
      <c r="H17" s="83"/>
      <c r="J17" s="33"/>
    </row>
    <row r="18" spans="1:10" ht="12.75">
      <c r="A18" t="s">
        <v>24</v>
      </c>
      <c r="C18" s="7"/>
      <c r="H18" s="83">
        <v>28586</v>
      </c>
      <c r="J18" s="32">
        <v>22611</v>
      </c>
    </row>
    <row r="19" spans="1:10" ht="12.75">
      <c r="A19" s="37" t="s">
        <v>150</v>
      </c>
      <c r="H19" s="83">
        <f>19978+1059</f>
        <v>21037</v>
      </c>
      <c r="J19" s="83">
        <v>29745</v>
      </c>
    </row>
    <row r="20" spans="1:10" ht="12.75">
      <c r="A20" t="s">
        <v>23</v>
      </c>
      <c r="H20" s="83">
        <v>2018</v>
      </c>
      <c r="J20" s="32">
        <v>1504</v>
      </c>
    </row>
    <row r="21" spans="1:10" ht="12.75">
      <c r="A21" t="s">
        <v>280</v>
      </c>
      <c r="H21" s="83">
        <v>2095</v>
      </c>
      <c r="J21" s="138">
        <v>1596</v>
      </c>
    </row>
    <row r="22" spans="1:10" ht="12.75">
      <c r="A22" t="s">
        <v>244</v>
      </c>
      <c r="H22" s="83">
        <v>437</v>
      </c>
      <c r="J22" s="138">
        <v>498</v>
      </c>
    </row>
    <row r="23" spans="1:10" ht="12.75">
      <c r="A23" t="s">
        <v>188</v>
      </c>
      <c r="H23" s="83">
        <v>38835</v>
      </c>
      <c r="J23" s="32">
        <v>39299</v>
      </c>
    </row>
    <row r="24" spans="1:10" ht="12.75">
      <c r="A24" t="s">
        <v>200</v>
      </c>
      <c r="C24" s="7"/>
      <c r="H24" s="83">
        <v>4776</v>
      </c>
      <c r="J24" s="32">
        <v>3504</v>
      </c>
    </row>
    <row r="25" spans="8:10" ht="12.75">
      <c r="H25" s="96">
        <f>SUM(H18:H24)</f>
        <v>97784</v>
      </c>
      <c r="J25" s="35">
        <f>SUM(J18:J24)</f>
        <v>98757</v>
      </c>
    </row>
    <row r="26" spans="1:10" ht="12.75">
      <c r="A26" s="3" t="s">
        <v>31</v>
      </c>
      <c r="H26" s="83"/>
      <c r="J26" s="32"/>
    </row>
    <row r="27" spans="1:10" ht="12.75">
      <c r="A27" t="s">
        <v>151</v>
      </c>
      <c r="C27" s="7"/>
      <c r="H27" s="83">
        <f>2215+2868-32</f>
        <v>5051</v>
      </c>
      <c r="J27" s="32">
        <v>5354</v>
      </c>
    </row>
    <row r="28" spans="1:10" ht="12.75">
      <c r="A28" t="s">
        <v>25</v>
      </c>
      <c r="C28" s="7"/>
      <c r="H28" s="150">
        <v>32</v>
      </c>
      <c r="J28" s="169">
        <v>0</v>
      </c>
    </row>
    <row r="29" spans="1:10" ht="12.75">
      <c r="A29" t="s">
        <v>176</v>
      </c>
      <c r="C29" s="7"/>
      <c r="H29" s="83">
        <v>575</v>
      </c>
      <c r="J29" s="32">
        <v>957</v>
      </c>
    </row>
    <row r="30" spans="1:10" ht="12.75">
      <c r="A30" t="s">
        <v>152</v>
      </c>
      <c r="C30" s="7"/>
      <c r="H30" s="97">
        <v>2</v>
      </c>
      <c r="J30" s="34">
        <v>24</v>
      </c>
    </row>
    <row r="31" spans="8:10" ht="12.75">
      <c r="H31" s="96">
        <f>SUM(H27:H30)</f>
        <v>5660</v>
      </c>
      <c r="J31" s="35">
        <f>SUM(J27:J30)</f>
        <v>6335</v>
      </c>
    </row>
    <row r="32" spans="8:10" ht="12.75">
      <c r="H32" s="83"/>
      <c r="J32" s="32"/>
    </row>
    <row r="33" spans="1:10" ht="12.75">
      <c r="A33" s="3" t="s">
        <v>26</v>
      </c>
      <c r="H33" s="98">
        <f>+H25-H31</f>
        <v>92124</v>
      </c>
      <c r="J33" s="36">
        <f>+J25-J31</f>
        <v>92422</v>
      </c>
    </row>
    <row r="34" spans="8:10" ht="12.75">
      <c r="H34" s="83"/>
      <c r="J34" s="32"/>
    </row>
    <row r="35" spans="1:10" ht="12.75">
      <c r="A35" s="3" t="s">
        <v>32</v>
      </c>
      <c r="H35" s="83"/>
      <c r="J35" s="32"/>
    </row>
    <row r="36" spans="1:10" ht="12.75">
      <c r="A36" s="37" t="s">
        <v>29</v>
      </c>
      <c r="H36" s="95">
        <v>7087</v>
      </c>
      <c r="J36" s="30">
        <v>6878</v>
      </c>
    </row>
    <row r="37" spans="1:10" ht="12.75">
      <c r="A37" s="37"/>
      <c r="H37" s="96">
        <f>SUM(H36:H36)</f>
        <v>7087</v>
      </c>
      <c r="J37" s="35">
        <f>SUM(J36:J36)</f>
        <v>6878</v>
      </c>
    </row>
    <row r="38" spans="1:10" ht="12.75">
      <c r="A38" s="37"/>
      <c r="H38" s="95"/>
      <c r="J38" s="30"/>
    </row>
    <row r="39" spans="1:10" ht="13.5" thickBot="1">
      <c r="A39" s="37"/>
      <c r="H39" s="99">
        <f>+H15+H33-H37</f>
        <v>163431</v>
      </c>
      <c r="J39" s="39">
        <f>+J15+J33-J37</f>
        <v>160324</v>
      </c>
    </row>
    <row r="40" spans="1:10" ht="12.75">
      <c r="A40" s="3"/>
      <c r="H40" s="95"/>
      <c r="J40" s="30"/>
    </row>
    <row r="41" spans="1:10" ht="12.75">
      <c r="A41" s="3" t="s">
        <v>33</v>
      </c>
      <c r="C41" s="3"/>
      <c r="D41" s="3"/>
      <c r="H41" s="95"/>
      <c r="J41" s="30"/>
    </row>
    <row r="42" spans="1:10" ht="12.75">
      <c r="A42" t="s">
        <v>27</v>
      </c>
      <c r="C42" s="3"/>
      <c r="D42" s="3"/>
      <c r="H42" s="95">
        <v>98125</v>
      </c>
      <c r="J42" s="30">
        <v>97957</v>
      </c>
    </row>
    <row r="43" spans="1:10" ht="12.75">
      <c r="A43" t="s">
        <v>28</v>
      </c>
      <c r="C43" s="7"/>
      <c r="H43" s="95">
        <v>6545</v>
      </c>
      <c r="J43" s="30">
        <v>6292</v>
      </c>
    </row>
    <row r="44" spans="1:10" ht="12.75">
      <c r="A44" t="s">
        <v>153</v>
      </c>
      <c r="C44" s="7"/>
      <c r="H44" s="100">
        <v>1327</v>
      </c>
      <c r="J44" s="31">
        <v>1327</v>
      </c>
    </row>
    <row r="45" spans="1:10" ht="12.75">
      <c r="A45" t="s">
        <v>154</v>
      </c>
      <c r="C45" s="7"/>
      <c r="H45" s="100">
        <v>57434</v>
      </c>
      <c r="J45" s="31">
        <v>54748</v>
      </c>
    </row>
    <row r="46" spans="8:10" ht="13.5" thickBot="1">
      <c r="H46" s="101">
        <f>SUM(H42:H45)</f>
        <v>163431</v>
      </c>
      <c r="J46" s="40">
        <f>SUM(J42:J45)</f>
        <v>160324</v>
      </c>
    </row>
    <row r="47" spans="8:10" ht="12.75">
      <c r="H47" s="32"/>
      <c r="J47" s="32"/>
    </row>
    <row r="48" spans="1:10" ht="12.75">
      <c r="A48" t="s">
        <v>228</v>
      </c>
      <c r="H48" s="33">
        <v>1.67</v>
      </c>
      <c r="J48" s="33">
        <v>1.64</v>
      </c>
    </row>
    <row r="49" spans="8:10" ht="12.75">
      <c r="H49" s="32"/>
      <c r="J49" s="32"/>
    </row>
    <row r="50" spans="1:10" ht="12.75">
      <c r="A50" t="s">
        <v>34</v>
      </c>
      <c r="J50" s="27"/>
    </row>
    <row r="51" spans="1:10" ht="12.75">
      <c r="A51" t="s">
        <v>288</v>
      </c>
      <c r="J51" s="27"/>
    </row>
    <row r="52" ht="12.75">
      <c r="J52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9921875" style="0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1">
      <c r="A1" s="46" t="s">
        <v>45</v>
      </c>
    </row>
    <row r="2" ht="12.75">
      <c r="A2" t="s">
        <v>158</v>
      </c>
    </row>
    <row r="3" ht="6.75" customHeight="1"/>
    <row r="4" ht="12.75">
      <c r="A4" s="37" t="s">
        <v>297</v>
      </c>
    </row>
    <row r="5" ht="7.5" customHeight="1">
      <c r="A5" s="28"/>
    </row>
    <row r="6" ht="15">
      <c r="A6" s="28" t="s">
        <v>165</v>
      </c>
    </row>
    <row r="7" ht="15">
      <c r="A7" s="28"/>
    </row>
    <row r="9" spans="5:7" ht="12.75">
      <c r="E9" s="176" t="s">
        <v>46</v>
      </c>
      <c r="F9" s="176"/>
      <c r="G9" s="4"/>
    </row>
    <row r="10" spans="5:11" ht="12.75">
      <c r="E10" s="176" t="s">
        <v>47</v>
      </c>
      <c r="F10" s="176"/>
      <c r="G10" s="4"/>
      <c r="H10" s="176" t="s">
        <v>48</v>
      </c>
      <c r="I10" s="176"/>
      <c r="J10" s="4"/>
      <c r="K10" s="4"/>
    </row>
    <row r="11" spans="5:13" ht="12.75">
      <c r="E11" s="177" t="s">
        <v>49</v>
      </c>
      <c r="F11" s="177"/>
      <c r="G11" s="44"/>
      <c r="H11" s="177" t="s">
        <v>50</v>
      </c>
      <c r="I11" s="177"/>
      <c r="J11" s="44"/>
      <c r="K11" s="125"/>
      <c r="L11" s="45" t="s">
        <v>50</v>
      </c>
      <c r="M11" s="45"/>
    </row>
    <row r="12" spans="9:11" ht="12.75">
      <c r="I12" s="2" t="s">
        <v>52</v>
      </c>
      <c r="J12" s="2"/>
      <c r="K12" s="26"/>
    </row>
    <row r="13" spans="5:13" ht="12.75">
      <c r="E13" s="2" t="s">
        <v>53</v>
      </c>
      <c r="F13" s="2" t="s">
        <v>54</v>
      </c>
      <c r="G13" s="2"/>
      <c r="H13" s="2" t="s">
        <v>51</v>
      </c>
      <c r="I13" s="2" t="s">
        <v>55</v>
      </c>
      <c r="J13" s="2"/>
      <c r="K13" s="26"/>
      <c r="L13" s="2" t="s">
        <v>56</v>
      </c>
      <c r="M13" s="2"/>
    </row>
    <row r="14" spans="5:14" ht="12.75">
      <c r="E14" s="2" t="s">
        <v>57</v>
      </c>
      <c r="F14" s="2" t="s">
        <v>58</v>
      </c>
      <c r="G14" s="2"/>
      <c r="H14" s="2" t="s">
        <v>59</v>
      </c>
      <c r="I14" s="2" t="s">
        <v>213</v>
      </c>
      <c r="J14" s="2"/>
      <c r="K14" s="26"/>
      <c r="L14" s="2" t="s">
        <v>60</v>
      </c>
      <c r="M14" s="2"/>
      <c r="N14" s="2" t="s">
        <v>61</v>
      </c>
    </row>
    <row r="15" spans="5:14" ht="12.75">
      <c r="E15" s="84" t="s">
        <v>155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t="s">
        <v>281</v>
      </c>
    </row>
    <row r="18" spans="1:14" ht="12.75">
      <c r="A18" s="7" t="s">
        <v>10</v>
      </c>
      <c r="B18" t="s">
        <v>160</v>
      </c>
      <c r="E18" s="157">
        <v>62742</v>
      </c>
      <c r="F18" s="158">
        <v>62742</v>
      </c>
      <c r="G18" s="158"/>
      <c r="H18" s="158">
        <v>1597</v>
      </c>
      <c r="I18" s="158">
        <v>1847</v>
      </c>
      <c r="J18" s="158"/>
      <c r="K18" s="158"/>
      <c r="L18" s="158">
        <v>68217</v>
      </c>
      <c r="M18" s="158"/>
      <c r="N18" s="159">
        <f>+L18+I18+H18+F18</f>
        <v>134403</v>
      </c>
    </row>
    <row r="19" spans="1:14" ht="12.75">
      <c r="A19" s="7" t="s">
        <v>10</v>
      </c>
      <c r="B19" t="s">
        <v>276</v>
      </c>
      <c r="E19" s="165"/>
      <c r="F19" s="163"/>
      <c r="G19" s="163"/>
      <c r="H19" s="163"/>
      <c r="I19" s="164"/>
      <c r="J19" s="160"/>
      <c r="K19" s="160"/>
      <c r="L19" s="160"/>
      <c r="M19" s="160"/>
      <c r="N19" s="161"/>
    </row>
    <row r="20" spans="1:14" ht="12.75">
      <c r="A20" s="7"/>
      <c r="B20" s="7" t="s">
        <v>279</v>
      </c>
      <c r="E20" s="166">
        <v>0</v>
      </c>
      <c r="F20" s="134">
        <v>0</v>
      </c>
      <c r="G20" s="134"/>
      <c r="H20" s="134">
        <v>0</v>
      </c>
      <c r="I20" s="156">
        <v>-520</v>
      </c>
      <c r="J20" s="21"/>
      <c r="K20" s="21"/>
      <c r="L20" s="21">
        <v>-37</v>
      </c>
      <c r="M20" s="21"/>
      <c r="N20" s="162">
        <f>+L20+I20</f>
        <v>-557</v>
      </c>
    </row>
    <row r="21" spans="1:14" ht="12.75">
      <c r="A21" t="s">
        <v>210</v>
      </c>
      <c r="E21" s="9">
        <f>SUM(E18:E20)</f>
        <v>62742</v>
      </c>
      <c r="F21" s="9">
        <f>SUM(F18:F20)</f>
        <v>62742</v>
      </c>
      <c r="G21" s="9"/>
      <c r="H21" s="9">
        <f>SUM(H18:H20)</f>
        <v>1597</v>
      </c>
      <c r="I21" s="9">
        <f>SUM(I18:I20)</f>
        <v>1327</v>
      </c>
      <c r="J21" s="9"/>
      <c r="K21" s="9"/>
      <c r="L21" s="9">
        <f>SUM(L18:L20)</f>
        <v>68180</v>
      </c>
      <c r="M21" s="9"/>
      <c r="N21" s="9">
        <f>SUM(N18:N20)</f>
        <v>133846</v>
      </c>
    </row>
    <row r="22" spans="1:14" ht="12.75">
      <c r="A22" t="s">
        <v>272</v>
      </c>
      <c r="E22" s="110">
        <v>0</v>
      </c>
      <c r="F22" s="110">
        <v>0</v>
      </c>
      <c r="G22" s="110"/>
      <c r="H22" s="110">
        <v>0</v>
      </c>
      <c r="I22" s="110">
        <v>0</v>
      </c>
      <c r="J22" s="9"/>
      <c r="K22" s="9"/>
      <c r="L22" s="9">
        <v>21153</v>
      </c>
      <c r="M22" s="9"/>
      <c r="N22" s="160">
        <f>+L22+I22</f>
        <v>21153</v>
      </c>
    </row>
    <row r="23" spans="1:14" ht="12.75">
      <c r="A23" t="s">
        <v>277</v>
      </c>
      <c r="E23" s="110"/>
      <c r="F23" s="110"/>
      <c r="G23" s="110"/>
      <c r="H23" s="110"/>
      <c r="I23" s="9"/>
      <c r="J23" s="9"/>
      <c r="K23" s="9"/>
      <c r="L23" s="9"/>
      <c r="M23" s="9"/>
      <c r="N23" s="9"/>
    </row>
    <row r="24" spans="2:14" ht="12.75">
      <c r="B24" t="s">
        <v>238</v>
      </c>
      <c r="E24" s="110">
        <v>0</v>
      </c>
      <c r="F24" s="110">
        <v>0</v>
      </c>
      <c r="G24" s="110"/>
      <c r="H24" s="110">
        <v>0</v>
      </c>
      <c r="I24" s="110">
        <v>0</v>
      </c>
      <c r="J24" s="9"/>
      <c r="K24" s="9"/>
      <c r="L24" s="9">
        <v>-2318</v>
      </c>
      <c r="M24" s="9"/>
      <c r="N24" s="9">
        <f>+L24+I24+H24+F24</f>
        <v>-2318</v>
      </c>
    </row>
    <row r="25" spans="1:14" ht="12.75">
      <c r="A25" t="s">
        <v>278</v>
      </c>
      <c r="E25" s="9"/>
      <c r="F25" s="9"/>
      <c r="G25" s="9"/>
      <c r="H25" s="9"/>
      <c r="I25" s="110"/>
      <c r="J25" s="9"/>
      <c r="K25" s="9"/>
      <c r="L25" s="9"/>
      <c r="M25" s="9"/>
      <c r="N25" s="9"/>
    </row>
    <row r="26" spans="2:14" ht="12.75">
      <c r="B26" t="s">
        <v>65</v>
      </c>
      <c r="E26" s="9">
        <v>2948</v>
      </c>
      <c r="F26" s="9">
        <v>2948</v>
      </c>
      <c r="G26" s="9"/>
      <c r="H26" s="9">
        <v>4695</v>
      </c>
      <c r="I26" s="110">
        <v>0</v>
      </c>
      <c r="J26" s="9"/>
      <c r="K26" s="9"/>
      <c r="L26" s="110">
        <v>0</v>
      </c>
      <c r="M26" s="9"/>
      <c r="N26" s="9">
        <f>+L26+I26+H26+F26</f>
        <v>7643</v>
      </c>
    </row>
    <row r="27" spans="2:14" ht="12.75">
      <c r="B27" t="s">
        <v>237</v>
      </c>
      <c r="E27" s="163">
        <v>32267</v>
      </c>
      <c r="F27" s="163">
        <v>32267</v>
      </c>
      <c r="G27" s="163"/>
      <c r="H27" s="163">
        <v>0</v>
      </c>
      <c r="I27" s="163">
        <v>0</v>
      </c>
      <c r="J27" s="160"/>
      <c r="K27" s="160"/>
      <c r="L27" s="163">
        <v>-32267</v>
      </c>
      <c r="M27" s="160"/>
      <c r="N27" s="110">
        <f>+L27+I27+H27+F27</f>
        <v>0</v>
      </c>
    </row>
    <row r="28" spans="1:14" ht="13.5" thickBot="1">
      <c r="A28" t="s">
        <v>273</v>
      </c>
      <c r="E28" s="168">
        <f>SUM(E21:E27)</f>
        <v>97957</v>
      </c>
      <c r="F28" s="168">
        <f>SUM(F21:F27)</f>
        <v>97957</v>
      </c>
      <c r="G28" s="168"/>
      <c r="H28" s="168">
        <f>SUM(H21:H27)</f>
        <v>6292</v>
      </c>
      <c r="I28" s="168">
        <f>SUM(I21:I27)</f>
        <v>1327</v>
      </c>
      <c r="J28" s="168"/>
      <c r="K28" s="168"/>
      <c r="L28" s="168">
        <f>SUM(L21:L27)</f>
        <v>54748</v>
      </c>
      <c r="M28" s="168"/>
      <c r="N28" s="168">
        <f>+L28+I28+H28+F28</f>
        <v>160324</v>
      </c>
    </row>
    <row r="29" spans="5:14" ht="13.5" thickTop="1"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4" ht="12.75">
      <c r="A30" t="s">
        <v>292</v>
      </c>
      <c r="E30" s="160">
        <v>97957</v>
      </c>
      <c r="F30" s="160">
        <v>97957</v>
      </c>
      <c r="G30" s="160"/>
      <c r="H30" s="160">
        <v>6292</v>
      </c>
      <c r="I30" s="160">
        <v>1327</v>
      </c>
      <c r="J30" s="160"/>
      <c r="K30" s="160"/>
      <c r="L30" s="160">
        <v>54748</v>
      </c>
      <c r="M30" s="160"/>
      <c r="N30" s="9">
        <f>+L30+I30+H30+F30</f>
        <v>160324</v>
      </c>
    </row>
    <row r="31" spans="1:14" ht="12.75">
      <c r="A31" t="s">
        <v>294</v>
      </c>
      <c r="E31" s="103" t="s">
        <v>174</v>
      </c>
      <c r="F31" s="103" t="s">
        <v>174</v>
      </c>
      <c r="G31" s="103"/>
      <c r="H31" s="103" t="s">
        <v>174</v>
      </c>
      <c r="I31" s="103" t="s">
        <v>174</v>
      </c>
      <c r="J31" s="103"/>
      <c r="K31" s="9"/>
      <c r="L31" s="9">
        <v>2686</v>
      </c>
      <c r="M31" s="9"/>
      <c r="N31" s="9">
        <f>+L31</f>
        <v>2686</v>
      </c>
    </row>
    <row r="32" spans="1:14" ht="12.75" hidden="1">
      <c r="A32" t="s">
        <v>205</v>
      </c>
      <c r="E32" s="103">
        <v>0</v>
      </c>
      <c r="F32" s="103">
        <v>0</v>
      </c>
      <c r="G32" s="103"/>
      <c r="H32" s="103">
        <v>0</v>
      </c>
      <c r="I32" s="103">
        <v>0</v>
      </c>
      <c r="J32" s="109"/>
      <c r="K32" s="110"/>
      <c r="L32" s="110">
        <v>0</v>
      </c>
      <c r="M32" s="110"/>
      <c r="N32" s="110">
        <v>0</v>
      </c>
    </row>
    <row r="33" spans="1:14" ht="12.75" hidden="1">
      <c r="A33" t="s">
        <v>162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.75" hidden="1">
      <c r="B34" t="s">
        <v>161</v>
      </c>
      <c r="E34" s="103" t="s">
        <v>174</v>
      </c>
      <c r="F34" s="103" t="s">
        <v>174</v>
      </c>
      <c r="G34" s="103"/>
      <c r="H34" s="103" t="s">
        <v>174</v>
      </c>
      <c r="I34" s="103">
        <v>0</v>
      </c>
      <c r="J34" s="109"/>
      <c r="K34" s="9"/>
      <c r="L34" s="110">
        <v>0</v>
      </c>
      <c r="M34" s="110"/>
      <c r="N34" s="110">
        <f>+L34</f>
        <v>0</v>
      </c>
    </row>
    <row r="35" spans="1:14" ht="12.75" hidden="1">
      <c r="A35" t="s">
        <v>206</v>
      </c>
      <c r="E35" s="103"/>
      <c r="F35" s="103"/>
      <c r="G35" s="103"/>
      <c r="H35" s="103"/>
      <c r="I35" s="103"/>
      <c r="J35" s="103"/>
      <c r="K35" s="9"/>
      <c r="L35" s="9"/>
      <c r="M35" s="9"/>
      <c r="N35" s="9"/>
    </row>
    <row r="36" spans="2:14" ht="12.75" hidden="1">
      <c r="B36" t="s">
        <v>207</v>
      </c>
      <c r="E36" s="103">
        <v>0</v>
      </c>
      <c r="F36" s="103">
        <v>0</v>
      </c>
      <c r="G36" s="103"/>
      <c r="H36" s="103">
        <v>0</v>
      </c>
      <c r="I36" s="103">
        <v>0</v>
      </c>
      <c r="J36" s="113"/>
      <c r="K36" s="114"/>
      <c r="L36" s="114">
        <v>0</v>
      </c>
      <c r="M36" s="114"/>
      <c r="N36" s="114">
        <f>+L36</f>
        <v>0</v>
      </c>
    </row>
    <row r="37" spans="1:14" ht="12.75">
      <c r="A37" t="s">
        <v>64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2:14" ht="12.75">
      <c r="B38" t="s">
        <v>65</v>
      </c>
      <c r="E38" s="9">
        <v>168</v>
      </c>
      <c r="F38" s="9">
        <v>168</v>
      </c>
      <c r="G38" s="9"/>
      <c r="H38" s="9">
        <v>253</v>
      </c>
      <c r="I38" s="103" t="s">
        <v>174</v>
      </c>
      <c r="J38" s="103"/>
      <c r="K38" s="9"/>
      <c r="L38" s="103" t="s">
        <v>174</v>
      </c>
      <c r="M38" s="113"/>
      <c r="N38" s="9">
        <f>+L38+I38+H38+F38</f>
        <v>421</v>
      </c>
    </row>
    <row r="39" spans="1:14" ht="12.75" hidden="1">
      <c r="A39" t="s">
        <v>62</v>
      </c>
      <c r="E39" s="115"/>
      <c r="F39" s="116"/>
      <c r="G39" s="116"/>
      <c r="H39" s="116"/>
      <c r="I39" s="116"/>
      <c r="J39" s="116"/>
      <c r="K39" s="116"/>
      <c r="L39" s="117"/>
      <c r="M39" s="117"/>
      <c r="N39" s="118"/>
    </row>
    <row r="40" spans="2:14" ht="12.75" hidden="1">
      <c r="B40" t="s">
        <v>63</v>
      </c>
      <c r="E40" s="119" t="s">
        <v>174</v>
      </c>
      <c r="F40" s="120" t="s">
        <v>174</v>
      </c>
      <c r="G40" s="120"/>
      <c r="H40" s="120" t="s">
        <v>174</v>
      </c>
      <c r="I40" s="121">
        <v>0</v>
      </c>
      <c r="J40" s="121"/>
      <c r="K40" s="121"/>
      <c r="L40" s="120" t="s">
        <v>174</v>
      </c>
      <c r="M40" s="120"/>
      <c r="N40" s="122">
        <f>+I40</f>
        <v>0</v>
      </c>
    </row>
    <row r="41" spans="1:14" ht="12.75" hidden="1">
      <c r="A41" t="s">
        <v>166</v>
      </c>
      <c r="E41" s="123"/>
      <c r="F41" s="123"/>
      <c r="G41" s="123"/>
      <c r="H41" s="123"/>
      <c r="I41" s="124"/>
      <c r="J41" s="124"/>
      <c r="K41" s="124"/>
      <c r="L41" s="123"/>
      <c r="M41" s="123"/>
      <c r="N41" s="124"/>
    </row>
    <row r="42" spans="2:14" ht="12.75" hidden="1">
      <c r="B42" t="s">
        <v>167</v>
      </c>
      <c r="E42" s="113" t="s">
        <v>174</v>
      </c>
      <c r="F42" s="113" t="s">
        <v>174</v>
      </c>
      <c r="G42" s="113"/>
      <c r="H42" s="113" t="s">
        <v>174</v>
      </c>
      <c r="I42" s="114">
        <v>0</v>
      </c>
      <c r="J42" s="114"/>
      <c r="K42" s="114"/>
      <c r="L42" s="113" t="s">
        <v>174</v>
      </c>
      <c r="M42" s="113"/>
      <c r="N42" s="114">
        <f>+I42</f>
        <v>0</v>
      </c>
    </row>
    <row r="43" spans="5:14" ht="6" customHeight="1" thickBo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3.5" thickBot="1">
      <c r="A44" t="s">
        <v>293</v>
      </c>
      <c r="E44" s="22">
        <f>SUM(E30:E38)</f>
        <v>98125</v>
      </c>
      <c r="F44" s="22">
        <f>SUM(F30:F38)</f>
        <v>98125</v>
      </c>
      <c r="G44" s="22"/>
      <c r="H44" s="22">
        <f>SUM(H30:H38)</f>
        <v>6545</v>
      </c>
      <c r="I44" s="22">
        <f>SUM(I30:I38)</f>
        <v>1327</v>
      </c>
      <c r="J44" s="22"/>
      <c r="K44" s="22"/>
      <c r="L44" s="22">
        <f>SUM(L30:L38)</f>
        <v>57434</v>
      </c>
      <c r="M44" s="22"/>
      <c r="N44" s="22">
        <f>SUM(N30:N38)</f>
        <v>163431</v>
      </c>
    </row>
    <row r="45" ht="13.5" thickTop="1">
      <c r="M45" s="126"/>
    </row>
    <row r="46" ht="12.75">
      <c r="M46" s="126"/>
    </row>
    <row r="47" ht="12.75">
      <c r="M47" s="126"/>
    </row>
    <row r="48" spans="1:13" ht="12.75">
      <c r="A48" t="s">
        <v>172</v>
      </c>
      <c r="M48" s="126"/>
    </row>
    <row r="49" spans="1:13" ht="12.75">
      <c r="A49" t="s">
        <v>295</v>
      </c>
      <c r="M49" s="126"/>
    </row>
    <row r="50" ht="12.75">
      <c r="M50" s="126"/>
    </row>
    <row r="51" spans="1:13" ht="12.75">
      <c r="A51" s="7"/>
      <c r="M51" s="126"/>
    </row>
    <row r="52" ht="12.75">
      <c r="M52" s="126"/>
    </row>
    <row r="53" ht="12.75">
      <c r="M53" s="127"/>
    </row>
    <row r="54" ht="12.75">
      <c r="M54" s="126"/>
    </row>
    <row r="55" ht="12.75">
      <c r="M55" s="126"/>
    </row>
    <row r="56" ht="12.75">
      <c r="M56" s="126"/>
    </row>
    <row r="57" ht="12.75">
      <c r="M57" s="126"/>
    </row>
    <row r="58" ht="12.75">
      <c r="M58" s="127"/>
    </row>
    <row r="59" ht="12.75">
      <c r="M59" s="126"/>
    </row>
    <row r="60" ht="12.75">
      <c r="M60" s="126"/>
    </row>
    <row r="61" ht="12.75">
      <c r="M61" s="126"/>
    </row>
    <row r="62" ht="12.75">
      <c r="M62" s="126"/>
    </row>
    <row r="63" ht="12.75">
      <c r="M63" s="126"/>
    </row>
    <row r="64" ht="12.75">
      <c r="M64" s="126"/>
    </row>
    <row r="65" ht="12.75">
      <c r="M65" s="126"/>
    </row>
    <row r="66" ht="12.75">
      <c r="M66" s="126"/>
    </row>
    <row r="67" ht="12.75">
      <c r="M67" s="126"/>
    </row>
    <row r="68" ht="12.75">
      <c r="M68" s="126"/>
    </row>
    <row r="69" ht="12.75">
      <c r="M69" s="126"/>
    </row>
    <row r="70" ht="12.75">
      <c r="M70" s="126"/>
    </row>
    <row r="71" ht="12.75">
      <c r="M71" s="126"/>
    </row>
    <row r="72" ht="12.75">
      <c r="M72" s="126"/>
    </row>
    <row r="73" ht="12.75">
      <c r="M73" s="126"/>
    </row>
    <row r="74" ht="12.75">
      <c r="M74" s="126"/>
    </row>
    <row r="75" ht="12.75">
      <c r="M75" s="126"/>
    </row>
    <row r="76" ht="12.75">
      <c r="M76" s="126"/>
    </row>
    <row r="77" ht="12.75">
      <c r="M77" s="126"/>
    </row>
    <row r="78" ht="12.75">
      <c r="M78" s="126"/>
    </row>
    <row r="79" ht="12.75">
      <c r="M79" s="126"/>
    </row>
    <row r="80" ht="12.75">
      <c r="M80" s="126"/>
    </row>
    <row r="81" ht="12.75">
      <c r="M81" s="126"/>
    </row>
    <row r="82" ht="12.75">
      <c r="M82" s="126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4.421875" style="0" customWidth="1"/>
    <col min="4" max="4" width="10.7109375" style="0" customWidth="1"/>
    <col min="5" max="5" width="1.7109375" style="0" customWidth="1"/>
    <col min="6" max="6" width="10.7109375" style="0" customWidth="1"/>
  </cols>
  <sheetData>
    <row r="1" ht="17.25">
      <c r="A1" s="42" t="s">
        <v>0</v>
      </c>
    </row>
    <row r="2" ht="12" customHeight="1">
      <c r="A2" t="s">
        <v>158</v>
      </c>
    </row>
    <row r="3" ht="7.5" customHeight="1"/>
    <row r="4" ht="12.75">
      <c r="A4" s="37" t="s">
        <v>297</v>
      </c>
    </row>
    <row r="5" ht="7.5" customHeight="1">
      <c r="A5" s="28"/>
    </row>
    <row r="6" ht="15">
      <c r="A6" s="108" t="s">
        <v>164</v>
      </c>
    </row>
    <row r="7" ht="10.5" customHeight="1">
      <c r="A7" s="28"/>
    </row>
    <row r="8" spans="4:6" ht="12.75">
      <c r="D8" s="176" t="s">
        <v>4</v>
      </c>
      <c r="E8" s="176"/>
      <c r="F8" s="176"/>
    </row>
    <row r="9" spans="4:6" ht="12.75">
      <c r="D9" s="43" t="s">
        <v>285</v>
      </c>
      <c r="F9" s="43" t="s">
        <v>286</v>
      </c>
    </row>
    <row r="10" spans="4:6" ht="12.75">
      <c r="D10" s="4" t="s">
        <v>1</v>
      </c>
      <c r="F10" s="4" t="s">
        <v>1</v>
      </c>
    </row>
    <row r="11" ht="12.75">
      <c r="A11" s="3" t="s">
        <v>178</v>
      </c>
    </row>
    <row r="12" spans="2:6" ht="12.75">
      <c r="B12" t="s">
        <v>36</v>
      </c>
      <c r="D12" s="85">
        <v>2686</v>
      </c>
      <c r="F12" s="85">
        <v>8470</v>
      </c>
    </row>
    <row r="13" spans="2:6" ht="12.75">
      <c r="B13" t="s">
        <v>37</v>
      </c>
      <c r="D13" s="85"/>
      <c r="F13" s="85"/>
    </row>
    <row r="14" spans="3:6" ht="12.75">
      <c r="C14" t="s">
        <v>38</v>
      </c>
      <c r="D14" s="85">
        <v>404</v>
      </c>
      <c r="F14" s="85">
        <v>2967</v>
      </c>
    </row>
    <row r="15" spans="3:6" ht="12.75">
      <c r="C15" t="s">
        <v>39</v>
      </c>
      <c r="D15" s="85">
        <v>1460</v>
      </c>
      <c r="F15" s="85">
        <v>1447</v>
      </c>
    </row>
    <row r="16" spans="3:6" ht="12.75">
      <c r="C16" t="s">
        <v>209</v>
      </c>
      <c r="D16" s="139">
        <v>0</v>
      </c>
      <c r="F16" s="85">
        <v>-43</v>
      </c>
    </row>
    <row r="17" spans="3:6" ht="12.75">
      <c r="C17" t="s">
        <v>264</v>
      </c>
      <c r="D17" s="139">
        <v>0</v>
      </c>
      <c r="F17" s="139">
        <v>-24</v>
      </c>
    </row>
    <row r="18" spans="3:6" ht="12.75">
      <c r="C18" t="s">
        <v>40</v>
      </c>
      <c r="D18" s="85">
        <v>56</v>
      </c>
      <c r="F18" s="85">
        <v>4</v>
      </c>
    </row>
    <row r="19" spans="3:6" ht="12.75">
      <c r="C19" t="s">
        <v>296</v>
      </c>
      <c r="D19" s="85">
        <v>61</v>
      </c>
      <c r="F19" s="139">
        <v>0</v>
      </c>
    </row>
    <row r="20" spans="3:6" ht="12.75">
      <c r="C20" t="s">
        <v>201</v>
      </c>
      <c r="D20" s="85">
        <v>10</v>
      </c>
      <c r="F20" s="139">
        <v>32</v>
      </c>
    </row>
    <row r="21" spans="3:6" ht="12.75">
      <c r="C21" t="s">
        <v>41</v>
      </c>
      <c r="D21" s="147">
        <v>-177</v>
      </c>
      <c r="F21" s="147">
        <v>-198</v>
      </c>
    </row>
    <row r="22" spans="1:6" ht="12.75">
      <c r="A22" s="3"/>
      <c r="D22" s="85">
        <f>SUM(D12:D21)</f>
        <v>4500</v>
      </c>
      <c r="F22" s="85">
        <f>SUM(F12:F21)</f>
        <v>12655</v>
      </c>
    </row>
    <row r="23" spans="1:6" ht="12.75">
      <c r="A23" s="3"/>
      <c r="B23" t="s">
        <v>187</v>
      </c>
      <c r="D23" s="85"/>
      <c r="F23" s="85"/>
    </row>
    <row r="24" spans="3:6" ht="12.75">
      <c r="C24" t="s">
        <v>24</v>
      </c>
      <c r="D24" s="85">
        <v>-5975</v>
      </c>
      <c r="F24" s="85">
        <v>2722</v>
      </c>
    </row>
    <row r="25" spans="3:6" ht="12.75">
      <c r="C25" t="s">
        <v>179</v>
      </c>
      <c r="D25" s="85">
        <v>8708</v>
      </c>
      <c r="F25" s="85">
        <v>-16604</v>
      </c>
    </row>
    <row r="26" spans="3:6" ht="12.75">
      <c r="C26" t="s">
        <v>180</v>
      </c>
      <c r="D26" s="153">
        <v>-303</v>
      </c>
      <c r="F26" s="153">
        <v>3003</v>
      </c>
    </row>
    <row r="27" spans="1:6" ht="12.75">
      <c r="A27" s="3" t="s">
        <v>42</v>
      </c>
      <c r="D27" s="85">
        <f>SUM(D22:D26)</f>
        <v>6930</v>
      </c>
      <c r="F27" s="85">
        <f>SUM(F22:F26)</f>
        <v>1776</v>
      </c>
    </row>
    <row r="28" spans="2:6" ht="12.75">
      <c r="B28" t="s">
        <v>202</v>
      </c>
      <c r="D28" s="86">
        <v>-677</v>
      </c>
      <c r="F28" s="86">
        <v>-2266</v>
      </c>
    </row>
    <row r="29" spans="2:6" ht="12.75">
      <c r="B29" t="s">
        <v>203</v>
      </c>
      <c r="D29" s="86">
        <v>-8</v>
      </c>
      <c r="F29" s="141">
        <f>-32+9</f>
        <v>-23</v>
      </c>
    </row>
    <row r="30" spans="2:6" ht="12.75">
      <c r="B30" t="s">
        <v>43</v>
      </c>
      <c r="D30" s="85">
        <v>177</v>
      </c>
      <c r="F30" s="85">
        <v>198</v>
      </c>
    </row>
    <row r="31" spans="1:6" ht="12.75">
      <c r="A31" s="3" t="s">
        <v>181</v>
      </c>
      <c r="D31" s="87">
        <f>SUM(D27:D30)</f>
        <v>6422</v>
      </c>
      <c r="F31" s="87">
        <f>SUM(F27:F30)</f>
        <v>-315</v>
      </c>
    </row>
    <row r="32" spans="4:6" ht="12.75">
      <c r="D32" s="88"/>
      <c r="F32" s="88"/>
    </row>
    <row r="33" spans="1:6" ht="12.75">
      <c r="A33" s="3" t="s">
        <v>182</v>
      </c>
      <c r="D33" s="88"/>
      <c r="F33" s="88"/>
    </row>
    <row r="34" spans="2:6" ht="12.75">
      <c r="B34" t="s">
        <v>265</v>
      </c>
      <c r="D34" s="139">
        <v>0</v>
      </c>
      <c r="F34" s="139">
        <v>-736</v>
      </c>
    </row>
    <row r="35" spans="1:6" ht="12.75">
      <c r="A35" s="3"/>
      <c r="B35" t="s">
        <v>266</v>
      </c>
      <c r="D35" s="142">
        <v>0</v>
      </c>
      <c r="F35" s="142">
        <v>160</v>
      </c>
    </row>
    <row r="36" spans="2:6" ht="12.75">
      <c r="B36" t="s">
        <v>267</v>
      </c>
      <c r="D36" s="140">
        <v>0</v>
      </c>
      <c r="F36" s="112">
        <v>140</v>
      </c>
    </row>
    <row r="37" spans="2:6" ht="12.75">
      <c r="B37" t="s">
        <v>268</v>
      </c>
      <c r="D37" s="112">
        <v>-5130</v>
      </c>
      <c r="F37" s="140">
        <v>-2737</v>
      </c>
    </row>
    <row r="38" spans="1:6" ht="12.75">
      <c r="A38" s="3" t="s">
        <v>183</v>
      </c>
      <c r="D38" s="87">
        <f>SUM(D34:D37)</f>
        <v>-5130</v>
      </c>
      <c r="F38" s="87">
        <f>SUM(F34:F37)</f>
        <v>-3173</v>
      </c>
    </row>
    <row r="39" spans="4:6" ht="12.75">
      <c r="D39" s="88"/>
      <c r="F39" s="88"/>
    </row>
    <row r="40" spans="1:6" ht="12.75">
      <c r="A40" s="3" t="s">
        <v>184</v>
      </c>
      <c r="D40" s="88"/>
      <c r="F40" s="88"/>
    </row>
    <row r="41" spans="1:6" ht="12.75">
      <c r="A41" s="3"/>
      <c r="B41" t="s">
        <v>269</v>
      </c>
      <c r="D41" s="142">
        <v>-499</v>
      </c>
      <c r="F41" s="142">
        <v>0</v>
      </c>
    </row>
    <row r="42" spans="1:6" ht="12.75">
      <c r="A42" s="3"/>
      <c r="B42" t="s">
        <v>270</v>
      </c>
      <c r="D42" s="142">
        <v>-382</v>
      </c>
      <c r="F42" s="142">
        <v>0</v>
      </c>
    </row>
    <row r="43" spans="2:6" ht="12.75">
      <c r="B43" t="s">
        <v>204</v>
      </c>
      <c r="D43" s="85">
        <f>-21-3</f>
        <v>-24</v>
      </c>
      <c r="F43" s="139">
        <f>-62-9</f>
        <v>-71</v>
      </c>
    </row>
    <row r="44" spans="2:6" ht="12.75">
      <c r="B44" t="s">
        <v>271</v>
      </c>
      <c r="D44" s="139">
        <v>0</v>
      </c>
      <c r="F44" s="139">
        <v>-3402</v>
      </c>
    </row>
    <row r="45" spans="2:6" ht="12.75">
      <c r="B45" t="s">
        <v>44</v>
      </c>
      <c r="D45" s="85">
        <v>421</v>
      </c>
      <c r="F45" s="85">
        <v>2586</v>
      </c>
    </row>
    <row r="46" spans="1:6" ht="12.75">
      <c r="A46" s="3" t="s">
        <v>185</v>
      </c>
      <c r="D46" s="87">
        <f>SUM(D41:D45)</f>
        <v>-484</v>
      </c>
      <c r="F46" s="87">
        <f>SUM(F41:F45)</f>
        <v>-887</v>
      </c>
    </row>
    <row r="47" spans="4:6" ht="12.75">
      <c r="D47" s="88"/>
      <c r="F47" s="88"/>
    </row>
    <row r="48" spans="1:6" ht="12.75">
      <c r="A48" s="3" t="s">
        <v>67</v>
      </c>
      <c r="D48" s="143">
        <v>0</v>
      </c>
      <c r="F48" s="143">
        <v>0</v>
      </c>
    </row>
    <row r="49" spans="4:6" ht="12.75">
      <c r="D49" s="88"/>
      <c r="F49" s="88"/>
    </row>
    <row r="50" spans="1:6" ht="12.75">
      <c r="A50" s="3" t="s">
        <v>186</v>
      </c>
      <c r="D50" s="88">
        <f>+D48+D46+D38+D31</f>
        <v>808</v>
      </c>
      <c r="F50" s="88">
        <f>+F48+F46+F38+F31</f>
        <v>-4375</v>
      </c>
    </row>
    <row r="51" spans="4:6" ht="12.75">
      <c r="D51" s="88"/>
      <c r="F51" s="88"/>
    </row>
    <row r="52" spans="1:6" ht="12.75">
      <c r="A52" t="s">
        <v>289</v>
      </c>
      <c r="D52" s="88">
        <v>42803</v>
      </c>
      <c r="F52" s="88">
        <v>45667</v>
      </c>
    </row>
    <row r="53" spans="4:6" ht="12.75">
      <c r="D53" s="88"/>
      <c r="F53" s="88"/>
    </row>
    <row r="54" spans="1:6" ht="13.5" thickBot="1">
      <c r="A54" t="s">
        <v>290</v>
      </c>
      <c r="D54" s="89">
        <f>SUM(D50:D52)</f>
        <v>43611</v>
      </c>
      <c r="F54" s="89">
        <f>SUM(F50:F52)</f>
        <v>41292</v>
      </c>
    </row>
    <row r="55" spans="4:6" ht="13.5" thickTop="1">
      <c r="D55" s="88"/>
      <c r="F55" s="88"/>
    </row>
    <row r="56" spans="4:6" ht="12.75">
      <c r="D56" s="88"/>
      <c r="F56" s="88"/>
    </row>
    <row r="57" spans="1:6" ht="12.75">
      <c r="A57" s="91" t="s">
        <v>173</v>
      </c>
      <c r="D57" s="88"/>
      <c r="F57" s="88"/>
    </row>
    <row r="58" spans="1:6" ht="12.75">
      <c r="A58" s="90"/>
      <c r="B58" t="s">
        <v>188</v>
      </c>
      <c r="D58" s="88">
        <v>38835</v>
      </c>
      <c r="F58" s="88">
        <v>39404</v>
      </c>
    </row>
    <row r="59" spans="1:6" ht="12.75">
      <c r="A59" s="90"/>
      <c r="B59" t="s">
        <v>177</v>
      </c>
      <c r="D59" s="88">
        <v>4776</v>
      </c>
      <c r="F59" s="88">
        <v>1888</v>
      </c>
    </row>
    <row r="60" spans="1:6" ht="13.5" thickBot="1">
      <c r="A60" s="90"/>
      <c r="D60" s="89">
        <f>SUM(D58:D59)</f>
        <v>43611</v>
      </c>
      <c r="F60" s="89">
        <f>SUM(F58:F59)</f>
        <v>41292</v>
      </c>
    </row>
    <row r="61" spans="1:4" ht="9.75" customHeight="1" thickTop="1">
      <c r="A61" s="90"/>
      <c r="D61" s="88"/>
    </row>
    <row r="62" spans="1:4" ht="12.75" customHeight="1">
      <c r="A62" s="90"/>
      <c r="D62" s="88"/>
    </row>
    <row r="63" ht="12.75">
      <c r="A63" t="s">
        <v>171</v>
      </c>
    </row>
    <row r="64" ht="12.75">
      <c r="A64" t="s">
        <v>291</v>
      </c>
    </row>
    <row r="65" ht="5.25" customHeight="1"/>
    <row r="66" ht="12.75">
      <c r="A66" s="7"/>
    </row>
  </sheetData>
  <mergeCells count="1">
    <mergeCell ref="D8:F8"/>
  </mergeCells>
  <printOptions/>
  <pageMargins left="1.25" right="0.75" top="0.5" bottom="0" header="0.5" footer="0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.57421875" style="37" customWidth="1"/>
    <col min="2" max="2" width="4.7109375" style="37" customWidth="1"/>
    <col min="3" max="3" width="27.7109375" style="37" customWidth="1"/>
    <col min="4" max="4" width="12.140625" style="37" customWidth="1"/>
    <col min="5" max="5" width="1.7109375" style="37" customWidth="1"/>
    <col min="6" max="6" width="13.140625" style="37" customWidth="1"/>
    <col min="7" max="7" width="2.421875" style="37" customWidth="1"/>
    <col min="8" max="8" width="13.00390625" style="37" customWidth="1"/>
    <col min="9" max="9" width="2.28125" style="37" customWidth="1"/>
    <col min="10" max="10" width="13.8515625" style="37" customWidth="1"/>
    <col min="11" max="11" width="5.57421875" style="37" customWidth="1"/>
    <col min="12" max="16384" width="9.140625" style="37" customWidth="1"/>
  </cols>
  <sheetData>
    <row r="1" ht="17.25">
      <c r="A1" s="82" t="s">
        <v>0</v>
      </c>
    </row>
    <row r="2" ht="12" customHeight="1">
      <c r="A2" t="s">
        <v>158</v>
      </c>
    </row>
    <row r="3" ht="7.5" customHeight="1">
      <c r="A3"/>
    </row>
    <row r="4" ht="12.75">
      <c r="A4" s="37" t="s">
        <v>297</v>
      </c>
    </row>
    <row r="5" ht="6" customHeight="1"/>
    <row r="6" ht="13.5">
      <c r="A6" s="76" t="s">
        <v>68</v>
      </c>
    </row>
    <row r="7" ht="13.5">
      <c r="A7" s="76"/>
    </row>
    <row r="9" spans="1:2" ht="12.75">
      <c r="A9" s="47" t="s">
        <v>136</v>
      </c>
      <c r="B9" s="3" t="s">
        <v>69</v>
      </c>
    </row>
    <row r="10" ht="12.75">
      <c r="B10" s="37" t="s">
        <v>189</v>
      </c>
    </row>
    <row r="11" ht="12.75">
      <c r="B11" s="37" t="s">
        <v>344</v>
      </c>
    </row>
    <row r="12" ht="12.75">
      <c r="B12" s="37" t="s">
        <v>329</v>
      </c>
    </row>
    <row r="13" ht="12.75" customHeight="1"/>
    <row r="14" ht="12.75">
      <c r="B14" s="37" t="s">
        <v>332</v>
      </c>
    </row>
    <row r="15" ht="12.75">
      <c r="B15" s="37" t="s">
        <v>333</v>
      </c>
    </row>
    <row r="18" spans="1:2" ht="12.75">
      <c r="A18" s="48" t="s">
        <v>135</v>
      </c>
      <c r="B18" s="3" t="s">
        <v>168</v>
      </c>
    </row>
    <row r="19" ht="12.75">
      <c r="B19" s="37" t="s">
        <v>169</v>
      </c>
    </row>
    <row r="22" spans="1:2" ht="12.75">
      <c r="A22" s="48" t="s">
        <v>72</v>
      </c>
      <c r="B22" s="3" t="s">
        <v>73</v>
      </c>
    </row>
    <row r="23" ht="12.75">
      <c r="B23" s="37" t="s">
        <v>74</v>
      </c>
    </row>
    <row r="26" spans="1:2" ht="12.75">
      <c r="A26" s="48" t="s">
        <v>75</v>
      </c>
      <c r="B26" s="3" t="s">
        <v>226</v>
      </c>
    </row>
    <row r="27" ht="12.75">
      <c r="B27" s="37" t="s">
        <v>227</v>
      </c>
    </row>
    <row r="30" spans="1:2" ht="12.75">
      <c r="A30" s="48" t="s">
        <v>76</v>
      </c>
      <c r="B30" s="3" t="s">
        <v>190</v>
      </c>
    </row>
    <row r="31" ht="12.75">
      <c r="B31" s="37" t="s">
        <v>233</v>
      </c>
    </row>
    <row r="32" ht="12.75">
      <c r="B32" s="37" t="s">
        <v>232</v>
      </c>
    </row>
    <row r="33" ht="12" customHeight="1"/>
    <row r="35" spans="1:2" ht="12.75">
      <c r="A35" s="48" t="s">
        <v>77</v>
      </c>
      <c r="B35" s="3" t="s">
        <v>100</v>
      </c>
    </row>
    <row r="36" ht="12.75">
      <c r="B36" s="37" t="s">
        <v>231</v>
      </c>
    </row>
    <row r="37" ht="12.75">
      <c r="B37" s="37" t="s">
        <v>319</v>
      </c>
    </row>
    <row r="38" ht="12.75">
      <c r="B38" s="37" t="s">
        <v>320</v>
      </c>
    </row>
    <row r="39" ht="12.75">
      <c r="B39" s="37" t="s">
        <v>321</v>
      </c>
    </row>
    <row r="40" ht="12.75">
      <c r="B40" s="37" t="s">
        <v>322</v>
      </c>
    </row>
    <row r="41" ht="12.75">
      <c r="B41" s="37" t="s">
        <v>323</v>
      </c>
    </row>
    <row r="42" ht="12.75">
      <c r="B42" s="37" t="s">
        <v>324</v>
      </c>
    </row>
    <row r="45" spans="1:2" ht="12.75">
      <c r="A45" s="48" t="s">
        <v>82</v>
      </c>
      <c r="B45" s="3" t="s">
        <v>131</v>
      </c>
    </row>
    <row r="46" spans="1:2" ht="12.75">
      <c r="A46" s="48"/>
      <c r="B46" s="37" t="s">
        <v>214</v>
      </c>
    </row>
    <row r="49" spans="1:2" ht="12.75">
      <c r="A49" s="47" t="s">
        <v>89</v>
      </c>
      <c r="B49" s="3" t="s">
        <v>70</v>
      </c>
    </row>
    <row r="50" spans="1:2" ht="12.75">
      <c r="A50" s="47"/>
      <c r="B50" s="37" t="s">
        <v>191</v>
      </c>
    </row>
    <row r="51" spans="4:8" ht="12.75">
      <c r="D51" s="50"/>
      <c r="E51" s="50"/>
      <c r="F51" s="50"/>
      <c r="G51" s="50"/>
      <c r="H51" s="53"/>
    </row>
    <row r="53" spans="1:2" ht="12.75">
      <c r="A53" s="48" t="s">
        <v>91</v>
      </c>
      <c r="B53" s="3" t="s">
        <v>90</v>
      </c>
    </row>
    <row r="54" spans="1:2" ht="12.75">
      <c r="A54" s="48"/>
      <c r="B54" s="37" t="s">
        <v>192</v>
      </c>
    </row>
    <row r="55" spans="1:2" ht="12.75">
      <c r="A55" s="48"/>
      <c r="B55" s="37" t="s">
        <v>193</v>
      </c>
    </row>
    <row r="56" spans="1:2" ht="12.75">
      <c r="A56" s="48"/>
      <c r="B56" s="3"/>
    </row>
    <row r="57" ht="12.75">
      <c r="B57" s="37" t="s">
        <v>194</v>
      </c>
    </row>
    <row r="58" ht="12.75">
      <c r="B58" s="37" t="s">
        <v>195</v>
      </c>
    </row>
    <row r="59" ht="12.75">
      <c r="B59" s="37" t="s">
        <v>196</v>
      </c>
    </row>
    <row r="62" spans="1:8" ht="12.75">
      <c r="A62" s="48" t="s">
        <v>94</v>
      </c>
      <c r="B62" s="3" t="s">
        <v>125</v>
      </c>
      <c r="D62" s="50"/>
      <c r="E62" s="50"/>
      <c r="F62" s="50"/>
      <c r="G62" s="50"/>
      <c r="H62" s="50"/>
    </row>
    <row r="63" spans="2:8" ht="12.75">
      <c r="B63" s="37" t="s">
        <v>234</v>
      </c>
      <c r="D63" s="50"/>
      <c r="E63" s="50"/>
      <c r="F63" s="50"/>
      <c r="G63" s="50"/>
      <c r="H63" s="50"/>
    </row>
    <row r="64" spans="2:8" ht="12.75">
      <c r="B64" s="37" t="s">
        <v>235</v>
      </c>
      <c r="D64" s="50"/>
      <c r="E64" s="50"/>
      <c r="F64" s="50"/>
      <c r="G64" s="50"/>
      <c r="H64" s="50"/>
    </row>
    <row r="65" spans="4:8" ht="12.75">
      <c r="D65" s="50"/>
      <c r="E65" s="50"/>
      <c r="F65" s="50"/>
      <c r="G65" s="50"/>
      <c r="H65" s="50"/>
    </row>
    <row r="66" spans="4:8" ht="12.75">
      <c r="D66" s="50"/>
      <c r="E66" s="50"/>
      <c r="F66" s="50"/>
      <c r="G66" s="50"/>
      <c r="H66" s="50"/>
    </row>
    <row r="67" spans="1:8" ht="12.75">
      <c r="A67" s="48" t="s">
        <v>95</v>
      </c>
      <c r="B67" s="3" t="s">
        <v>102</v>
      </c>
      <c r="D67" s="50"/>
      <c r="E67" s="50"/>
      <c r="F67" s="50"/>
      <c r="G67" s="50"/>
      <c r="H67" s="50"/>
    </row>
    <row r="68" spans="2:8" ht="12.75">
      <c r="B68" s="37" t="s">
        <v>229</v>
      </c>
      <c r="D68" s="50"/>
      <c r="E68" s="50"/>
      <c r="F68" s="50"/>
      <c r="G68" s="50"/>
      <c r="H68" s="50"/>
    </row>
    <row r="69" spans="4:8" ht="12.75">
      <c r="D69" s="50"/>
      <c r="E69" s="50"/>
      <c r="F69" s="50"/>
      <c r="G69" s="50"/>
      <c r="H69" s="50"/>
    </row>
    <row r="70" spans="4:8" ht="12.75">
      <c r="D70" s="50"/>
      <c r="E70" s="50"/>
      <c r="F70" s="50"/>
      <c r="G70" s="50"/>
      <c r="H70" s="50"/>
    </row>
    <row r="71" spans="1:8" ht="12.75">
      <c r="A71" s="48" t="s">
        <v>99</v>
      </c>
      <c r="B71" s="3" t="s">
        <v>156</v>
      </c>
      <c r="D71" s="50"/>
      <c r="E71" s="50"/>
      <c r="F71" s="50"/>
      <c r="G71" s="50"/>
      <c r="H71" s="50"/>
    </row>
    <row r="72" spans="2:8" ht="12.75">
      <c r="B72" s="37" t="s">
        <v>302</v>
      </c>
      <c r="D72" s="50"/>
      <c r="E72" s="50"/>
      <c r="F72" s="50"/>
      <c r="G72" s="50"/>
      <c r="H72" s="50"/>
    </row>
    <row r="73" spans="2:8" ht="12.75">
      <c r="B73" s="37" t="s">
        <v>303</v>
      </c>
      <c r="D73" s="50"/>
      <c r="E73" s="50"/>
      <c r="F73" s="50"/>
      <c r="G73" s="50"/>
      <c r="H73" s="50"/>
    </row>
    <row r="74" spans="2:8" ht="12.75">
      <c r="B74" s="37" t="s">
        <v>304</v>
      </c>
      <c r="D74" s="50"/>
      <c r="E74" s="50"/>
      <c r="F74" s="50"/>
      <c r="G74" s="50"/>
      <c r="H74" s="50"/>
    </row>
    <row r="75" spans="2:8" ht="12.75">
      <c r="B75" s="37" t="s">
        <v>274</v>
      </c>
      <c r="D75" s="50"/>
      <c r="E75" s="50"/>
      <c r="F75" s="50"/>
      <c r="G75" s="50"/>
      <c r="H75" s="50"/>
    </row>
    <row r="76" spans="4:8" ht="12.75">
      <c r="D76" s="50"/>
      <c r="E76" s="50"/>
      <c r="F76" s="50"/>
      <c r="G76" s="50"/>
      <c r="H76" s="50"/>
    </row>
    <row r="77" spans="4:8" ht="12.75">
      <c r="D77" s="50"/>
      <c r="E77" s="50"/>
      <c r="F77" s="50"/>
      <c r="G77" s="50"/>
      <c r="H77" s="50"/>
    </row>
    <row r="78" spans="1:8" ht="12.75">
      <c r="A78" s="48" t="s">
        <v>101</v>
      </c>
      <c r="B78" s="3" t="s">
        <v>137</v>
      </c>
      <c r="D78" s="50"/>
      <c r="E78" s="50"/>
      <c r="F78" s="50"/>
      <c r="G78" s="50"/>
      <c r="H78" s="50"/>
    </row>
    <row r="79" spans="2:8" ht="12.75">
      <c r="B79" s="111" t="s">
        <v>139</v>
      </c>
      <c r="C79" s="37" t="s">
        <v>298</v>
      </c>
      <c r="D79" s="50"/>
      <c r="E79" s="50"/>
      <c r="F79" s="50"/>
      <c r="G79" s="50"/>
      <c r="H79" s="50"/>
    </row>
    <row r="80" spans="4:8" ht="6" customHeight="1">
      <c r="D80" s="50"/>
      <c r="E80" s="50"/>
      <c r="F80" s="50"/>
      <c r="G80" s="50"/>
      <c r="H80" s="50"/>
    </row>
    <row r="81" spans="4:8" ht="12.75">
      <c r="D81" s="50"/>
      <c r="E81" s="50"/>
      <c r="F81" s="50"/>
      <c r="G81" s="50"/>
      <c r="H81" s="55" t="s">
        <v>71</v>
      </c>
    </row>
    <row r="82" spans="4:8" ht="12.75">
      <c r="D82" s="50"/>
      <c r="E82" s="50"/>
      <c r="F82" s="50"/>
      <c r="G82" s="50"/>
      <c r="H82" s="78" t="s">
        <v>299</v>
      </c>
    </row>
    <row r="83" spans="4:8" ht="12.75">
      <c r="D83" s="50"/>
      <c r="E83" s="50"/>
      <c r="F83" s="50"/>
      <c r="G83" s="50"/>
      <c r="H83" s="56" t="s">
        <v>1</v>
      </c>
    </row>
    <row r="84" spans="3:8" ht="13.5" thickBot="1">
      <c r="C84" s="37" t="s">
        <v>106</v>
      </c>
      <c r="D84" s="50"/>
      <c r="E84" s="50"/>
      <c r="F84" s="50"/>
      <c r="G84" s="50"/>
      <c r="H84" s="81">
        <v>1902</v>
      </c>
    </row>
    <row r="85" spans="4:8" ht="9" customHeight="1" thickTop="1">
      <c r="D85" s="50"/>
      <c r="E85" s="50"/>
      <c r="F85" s="50"/>
      <c r="G85" s="50"/>
      <c r="H85" s="104"/>
    </row>
    <row r="86" spans="3:8" ht="12.75">
      <c r="C86" s="37" t="s">
        <v>107</v>
      </c>
      <c r="D86" s="50"/>
      <c r="E86" s="50"/>
      <c r="F86" s="50"/>
      <c r="G86" s="50"/>
      <c r="H86" s="50"/>
    </row>
    <row r="87" spans="3:8" ht="13.5" thickBot="1">
      <c r="C87" s="48" t="s">
        <v>108</v>
      </c>
      <c r="D87" s="50"/>
      <c r="E87" s="50"/>
      <c r="F87" s="50"/>
      <c r="G87" s="50"/>
      <c r="H87" s="79">
        <v>1902</v>
      </c>
    </row>
    <row r="88" spans="2:8" ht="13.5" thickTop="1">
      <c r="B88" s="48"/>
      <c r="D88" s="50"/>
      <c r="E88" s="50"/>
      <c r="F88" s="50"/>
      <c r="G88" s="50"/>
      <c r="H88" s="53"/>
    </row>
    <row r="89" spans="2:8" ht="12.75">
      <c r="B89" s="111" t="s">
        <v>216</v>
      </c>
      <c r="C89" s="37" t="s">
        <v>248</v>
      </c>
      <c r="D89" s="50"/>
      <c r="E89" s="50"/>
      <c r="F89" s="50"/>
      <c r="G89" s="50"/>
      <c r="H89" s="53"/>
    </row>
    <row r="90" spans="2:8" ht="6" customHeight="1">
      <c r="B90" s="48"/>
      <c r="D90" s="50"/>
      <c r="E90" s="50"/>
      <c r="F90" s="50"/>
      <c r="G90" s="50"/>
      <c r="H90" s="53"/>
    </row>
    <row r="91" spans="2:8" ht="12.75">
      <c r="B91" s="48"/>
      <c r="D91" s="50"/>
      <c r="E91" s="50"/>
      <c r="F91" s="50"/>
      <c r="G91" s="50"/>
      <c r="H91" s="78" t="s">
        <v>299</v>
      </c>
    </row>
    <row r="92" spans="2:8" ht="12.75">
      <c r="B92" s="48"/>
      <c r="D92" s="50"/>
      <c r="E92" s="50"/>
      <c r="F92" s="50"/>
      <c r="G92" s="50"/>
      <c r="H92" s="56" t="s">
        <v>1</v>
      </c>
    </row>
    <row r="93" spans="2:8" ht="13.5" thickBot="1">
      <c r="B93" s="48"/>
      <c r="C93" s="37" t="s">
        <v>106</v>
      </c>
      <c r="D93" s="50"/>
      <c r="E93" s="50"/>
      <c r="F93" s="50"/>
      <c r="G93" s="50"/>
      <c r="H93" s="154">
        <v>4482</v>
      </c>
    </row>
    <row r="94" spans="2:8" ht="9" customHeight="1" thickTop="1">
      <c r="B94" s="48"/>
      <c r="D94" s="50"/>
      <c r="E94" s="50"/>
      <c r="F94" s="50"/>
      <c r="G94" s="50"/>
      <c r="H94" s="56"/>
    </row>
    <row r="95" spans="2:8" ht="12.75">
      <c r="B95" s="48"/>
      <c r="C95" s="37" t="s">
        <v>107</v>
      </c>
      <c r="D95" s="50"/>
      <c r="E95" s="50"/>
      <c r="F95" s="50"/>
      <c r="G95" s="50"/>
      <c r="H95" s="56"/>
    </row>
    <row r="96" spans="2:8" ht="13.5" thickBot="1">
      <c r="B96" s="48"/>
      <c r="C96" s="48" t="s">
        <v>275</v>
      </c>
      <c r="D96" s="50"/>
      <c r="E96" s="50"/>
      <c r="F96" s="50"/>
      <c r="G96" s="50"/>
      <c r="H96" s="152">
        <v>4482</v>
      </c>
    </row>
    <row r="97" spans="2:8" ht="13.5" thickTop="1">
      <c r="B97" s="48"/>
      <c r="D97" s="50"/>
      <c r="E97" s="50"/>
      <c r="F97" s="50"/>
      <c r="G97" s="50"/>
      <c r="H97" s="53"/>
    </row>
    <row r="98" spans="2:8" ht="12.75">
      <c r="B98" s="48"/>
      <c r="D98" s="50"/>
      <c r="E98" s="50"/>
      <c r="F98" s="50"/>
      <c r="G98" s="50"/>
      <c r="H98" s="53"/>
    </row>
    <row r="99" spans="1:8" ht="12.75">
      <c r="A99" s="48" t="s">
        <v>103</v>
      </c>
      <c r="B99" s="3" t="s">
        <v>138</v>
      </c>
      <c r="D99" s="50"/>
      <c r="E99" s="50"/>
      <c r="F99" s="50"/>
      <c r="G99" s="50"/>
      <c r="H99" s="50"/>
    </row>
    <row r="100" spans="1:8" ht="12.75" hidden="1">
      <c r="A100" s="48" t="s">
        <v>139</v>
      </c>
      <c r="B100" s="37" t="s">
        <v>140</v>
      </c>
      <c r="D100" s="50"/>
      <c r="E100" s="50"/>
      <c r="F100" s="50"/>
      <c r="G100" s="50"/>
      <c r="H100" s="4" t="s">
        <v>141</v>
      </c>
    </row>
    <row r="101" spans="4:10" ht="12.75" hidden="1">
      <c r="D101" s="50"/>
      <c r="E101" s="50"/>
      <c r="F101" s="50"/>
      <c r="G101" s="50"/>
      <c r="H101" s="55" t="s">
        <v>142</v>
      </c>
      <c r="I101" s="3"/>
      <c r="J101" s="4"/>
    </row>
    <row r="102" spans="4:10" ht="12.75" hidden="1">
      <c r="D102" s="50"/>
      <c r="E102" s="50"/>
      <c r="F102" s="50"/>
      <c r="G102" s="50"/>
      <c r="H102" s="55" t="s">
        <v>143</v>
      </c>
      <c r="I102" s="3"/>
      <c r="J102" s="4"/>
    </row>
    <row r="103" spans="2:10" ht="12.75" hidden="1">
      <c r="B103" s="37" t="s">
        <v>144</v>
      </c>
      <c r="D103" s="50"/>
      <c r="E103" s="50"/>
      <c r="F103" s="50"/>
      <c r="G103" s="50"/>
      <c r="H103" s="56" t="s">
        <v>35</v>
      </c>
      <c r="I103" s="3"/>
      <c r="J103" s="49"/>
    </row>
    <row r="104" spans="4:10" ht="6" customHeight="1" hidden="1">
      <c r="D104" s="50"/>
      <c r="E104" s="50"/>
      <c r="F104" s="50"/>
      <c r="G104" s="50"/>
      <c r="H104" s="56"/>
      <c r="I104" s="3"/>
      <c r="J104" s="49"/>
    </row>
    <row r="105" spans="2:8" ht="12.75" hidden="1">
      <c r="B105" s="48" t="s">
        <v>145</v>
      </c>
      <c r="D105" s="50"/>
      <c r="E105" s="50"/>
      <c r="F105" s="50"/>
      <c r="G105" s="50"/>
      <c r="H105" s="50">
        <f>27062621+2224296</f>
        <v>29286917</v>
      </c>
    </row>
    <row r="106" spans="2:8" ht="12.75" hidden="1">
      <c r="B106" s="48" t="s">
        <v>146</v>
      </c>
      <c r="D106" s="50"/>
      <c r="E106" s="50"/>
      <c r="F106" s="50"/>
      <c r="G106" s="50"/>
      <c r="H106" s="50">
        <v>2206000</v>
      </c>
    </row>
    <row r="107" spans="2:8" ht="12.75" hidden="1">
      <c r="B107" s="48" t="s">
        <v>147</v>
      </c>
      <c r="D107" s="50"/>
      <c r="E107" s="50"/>
      <c r="F107" s="50"/>
      <c r="G107" s="50"/>
      <c r="H107" s="50">
        <v>50000</v>
      </c>
    </row>
    <row r="108" spans="2:8" ht="12.75" hidden="1">
      <c r="B108" s="48" t="s">
        <v>148</v>
      </c>
      <c r="D108" s="50"/>
      <c r="E108" s="50"/>
      <c r="F108" s="50"/>
      <c r="G108" s="50"/>
      <c r="H108" s="50">
        <v>2129083</v>
      </c>
    </row>
    <row r="109" spans="2:8" ht="13.5" hidden="1" thickBot="1">
      <c r="B109" s="48"/>
      <c r="D109" s="50"/>
      <c r="E109" s="50"/>
      <c r="F109" s="50"/>
      <c r="G109" s="50"/>
      <c r="H109" s="80">
        <f>SUM(H105:H108)</f>
        <v>33672000</v>
      </c>
    </row>
    <row r="110" spans="2:8" ht="12.75" hidden="1">
      <c r="B110" s="48"/>
      <c r="D110" s="50"/>
      <c r="E110" s="50"/>
      <c r="F110" s="50"/>
      <c r="G110" s="50"/>
      <c r="H110" s="50"/>
    </row>
    <row r="111" spans="1:10" ht="12.75">
      <c r="A111" s="48"/>
      <c r="B111" s="37" t="s">
        <v>215</v>
      </c>
      <c r="D111" s="50"/>
      <c r="E111" s="50"/>
      <c r="F111" s="50"/>
      <c r="G111" s="50"/>
      <c r="H111" s="4"/>
      <c r="I111"/>
      <c r="J111"/>
    </row>
    <row r="112" spans="4:8" ht="12.75">
      <c r="D112" s="50"/>
      <c r="E112" s="50"/>
      <c r="F112" s="50"/>
      <c r="G112" s="50"/>
      <c r="H112" s="50"/>
    </row>
    <row r="113" spans="4:8" ht="12.75">
      <c r="D113" s="50"/>
      <c r="E113" s="50"/>
      <c r="F113" s="50"/>
      <c r="G113" s="50"/>
      <c r="H113" s="50"/>
    </row>
    <row r="114" spans="1:8" ht="12.75">
      <c r="A114" s="48" t="s">
        <v>105</v>
      </c>
      <c r="B114" s="3" t="s">
        <v>246</v>
      </c>
      <c r="D114" s="50"/>
      <c r="E114" s="50"/>
      <c r="F114" s="50"/>
      <c r="G114" s="50"/>
      <c r="H114" s="50"/>
    </row>
    <row r="115" spans="2:8" ht="12.75" customHeight="1">
      <c r="B115" s="37" t="s">
        <v>247</v>
      </c>
      <c r="D115" s="50"/>
      <c r="E115" s="50"/>
      <c r="F115" s="50"/>
      <c r="G115" s="50"/>
      <c r="H115" s="50"/>
    </row>
    <row r="116" spans="2:8" ht="12.75" customHeight="1">
      <c r="B116" s="37" t="s">
        <v>334</v>
      </c>
      <c r="D116" s="50"/>
      <c r="E116" s="50"/>
      <c r="F116" s="50"/>
      <c r="G116" s="50"/>
      <c r="H116" s="50"/>
    </row>
    <row r="117" spans="4:8" ht="12.75" customHeight="1">
      <c r="D117" s="50"/>
      <c r="E117" s="50"/>
      <c r="F117" s="50"/>
      <c r="G117" s="50"/>
      <c r="H117" s="50"/>
    </row>
    <row r="118" spans="4:8" ht="12.75" customHeight="1">
      <c r="D118" s="50"/>
      <c r="E118" s="50"/>
      <c r="F118" s="50"/>
      <c r="G118" s="50"/>
      <c r="H118" s="50"/>
    </row>
    <row r="119" spans="1:8" ht="12.75">
      <c r="A119" s="48" t="s">
        <v>109</v>
      </c>
      <c r="B119" s="3" t="s">
        <v>123</v>
      </c>
      <c r="D119" s="50"/>
      <c r="E119" s="50"/>
      <c r="F119" s="50"/>
      <c r="G119" s="50"/>
      <c r="H119" s="50"/>
    </row>
    <row r="120" spans="2:8" ht="12.75">
      <c r="B120" s="37" t="s">
        <v>338</v>
      </c>
      <c r="D120" s="50"/>
      <c r="E120" s="50"/>
      <c r="F120" s="50"/>
      <c r="G120" s="50"/>
      <c r="H120" s="50"/>
    </row>
    <row r="121" spans="2:8" ht="12.75">
      <c r="B121" s="37" t="s">
        <v>339</v>
      </c>
      <c r="D121" s="50"/>
      <c r="E121" s="50"/>
      <c r="F121" s="50"/>
      <c r="G121" s="50"/>
      <c r="H121" s="50"/>
    </row>
    <row r="122" spans="2:8" ht="12.75">
      <c r="B122" s="37" t="s">
        <v>340</v>
      </c>
      <c r="D122" s="50"/>
      <c r="E122" s="50"/>
      <c r="F122" s="50"/>
      <c r="G122" s="50"/>
      <c r="H122" s="50"/>
    </row>
    <row r="123" spans="2:8" ht="12.75">
      <c r="B123" s="37" t="s">
        <v>341</v>
      </c>
      <c r="D123" s="50"/>
      <c r="E123" s="50"/>
      <c r="F123" s="50"/>
      <c r="G123" s="50"/>
      <c r="H123" s="50"/>
    </row>
    <row r="124" spans="4:8" ht="12.75">
      <c r="D124" s="50"/>
      <c r="E124" s="50"/>
      <c r="F124" s="50"/>
      <c r="G124" s="50"/>
      <c r="H124" s="50"/>
    </row>
    <row r="125" spans="4:8" ht="12.75">
      <c r="D125" s="50"/>
      <c r="E125" s="50"/>
      <c r="F125" s="50"/>
      <c r="G125" s="50"/>
      <c r="H125" s="50"/>
    </row>
    <row r="126" spans="1:8" ht="12.75">
      <c r="A126" s="48" t="s">
        <v>110</v>
      </c>
      <c r="B126" s="3" t="s">
        <v>117</v>
      </c>
      <c r="C126" s="3"/>
      <c r="D126" s="60"/>
      <c r="E126" s="60"/>
      <c r="F126" s="60"/>
      <c r="G126" s="60"/>
      <c r="H126" s="50"/>
    </row>
    <row r="127" spans="4:8" ht="12.75">
      <c r="D127" s="50"/>
      <c r="E127" s="50"/>
      <c r="F127" s="50"/>
      <c r="G127" s="50"/>
      <c r="H127" s="50"/>
    </row>
    <row r="128" spans="2:8" ht="12.75">
      <c r="B128" s="61"/>
      <c r="C128" s="62"/>
      <c r="D128" s="63"/>
      <c r="E128" s="64"/>
      <c r="F128" s="105" t="s">
        <v>96</v>
      </c>
      <c r="G128" s="61"/>
      <c r="H128" s="65" t="s">
        <v>118</v>
      </c>
    </row>
    <row r="129" spans="2:8" ht="12.75">
      <c r="B129" s="66"/>
      <c r="C129" s="54"/>
      <c r="D129" s="53"/>
      <c r="E129" s="67"/>
      <c r="F129" s="106" t="s">
        <v>119</v>
      </c>
      <c r="G129" s="66"/>
      <c r="H129" s="68" t="s">
        <v>119</v>
      </c>
    </row>
    <row r="130" spans="2:8" ht="12.75">
      <c r="B130" s="66"/>
      <c r="C130" s="54"/>
      <c r="D130" s="53"/>
      <c r="E130" s="67"/>
      <c r="F130" s="106" t="s">
        <v>299</v>
      </c>
      <c r="G130" s="66"/>
      <c r="H130" s="68" t="s">
        <v>245</v>
      </c>
    </row>
    <row r="131" spans="2:8" ht="12.75">
      <c r="B131" s="69"/>
      <c r="C131" s="70"/>
      <c r="D131" s="57"/>
      <c r="E131" s="71"/>
      <c r="F131" s="107" t="s">
        <v>1</v>
      </c>
      <c r="G131" s="69"/>
      <c r="H131" s="72" t="s">
        <v>1</v>
      </c>
    </row>
    <row r="132" spans="2:8" ht="12.75">
      <c r="B132" s="73" t="s">
        <v>66</v>
      </c>
      <c r="C132" s="52"/>
      <c r="D132" s="51"/>
      <c r="E132" s="74"/>
      <c r="F132" s="75">
        <v>15718</v>
      </c>
      <c r="G132" s="75"/>
      <c r="H132" s="74">
        <v>21927</v>
      </c>
    </row>
    <row r="133" spans="2:8" ht="12.75">
      <c r="B133" s="73" t="s">
        <v>120</v>
      </c>
      <c r="C133" s="52"/>
      <c r="D133" s="51"/>
      <c r="E133" s="74"/>
      <c r="F133" s="75">
        <v>3090</v>
      </c>
      <c r="G133" s="75"/>
      <c r="H133" s="74">
        <v>5465</v>
      </c>
    </row>
    <row r="134" spans="2:8" ht="12.75">
      <c r="B134" s="73" t="s">
        <v>121</v>
      </c>
      <c r="C134" s="52"/>
      <c r="D134" s="51"/>
      <c r="E134" s="74"/>
      <c r="F134" s="75">
        <v>2686</v>
      </c>
      <c r="G134" s="75"/>
      <c r="H134" s="74">
        <v>4193</v>
      </c>
    </row>
    <row r="135" spans="2:8" ht="7.5" customHeight="1">
      <c r="B135" s="54"/>
      <c r="C135" s="54"/>
      <c r="D135" s="53"/>
      <c r="E135" s="53"/>
      <c r="F135" s="53"/>
      <c r="G135" s="53"/>
      <c r="H135" s="53"/>
    </row>
    <row r="136" spans="2:8" ht="12.75">
      <c r="B136" s="151" t="s">
        <v>343</v>
      </c>
      <c r="C136" s="54"/>
      <c r="D136" s="53"/>
      <c r="E136" s="53"/>
      <c r="F136" s="53"/>
      <c r="G136" s="53"/>
      <c r="H136" s="53"/>
    </row>
    <row r="137" spans="2:8" ht="12.75">
      <c r="B137" s="151" t="s">
        <v>342</v>
      </c>
      <c r="C137" s="54"/>
      <c r="D137" s="53"/>
      <c r="E137" s="53"/>
      <c r="F137" s="53"/>
      <c r="G137" s="53"/>
      <c r="H137" s="53"/>
    </row>
    <row r="138" spans="2:8" ht="12.75">
      <c r="B138" s="151"/>
      <c r="C138" s="54"/>
      <c r="D138" s="53"/>
      <c r="E138" s="53"/>
      <c r="F138" s="53"/>
      <c r="G138" s="53"/>
      <c r="H138" s="53"/>
    </row>
    <row r="139" spans="3:8" ht="12.75">
      <c r="C139" s="54"/>
      <c r="D139" s="53"/>
      <c r="E139" s="53"/>
      <c r="F139" s="53"/>
      <c r="G139" s="53"/>
      <c r="H139" s="53"/>
    </row>
    <row r="140" spans="1:8" ht="12.75">
      <c r="A140" s="48" t="s">
        <v>113</v>
      </c>
      <c r="B140" s="3" t="s">
        <v>127</v>
      </c>
      <c r="D140" s="50"/>
      <c r="E140" s="50"/>
      <c r="F140" s="50"/>
      <c r="G140" s="50"/>
      <c r="H140" s="50"/>
    </row>
    <row r="141" spans="1:8" ht="12.75">
      <c r="A141" s="48"/>
      <c r="B141" s="37" t="s">
        <v>337</v>
      </c>
      <c r="D141" s="50"/>
      <c r="E141" s="50"/>
      <c r="F141" s="50"/>
      <c r="G141" s="50"/>
      <c r="H141" s="50"/>
    </row>
    <row r="142" spans="1:8" ht="12.75">
      <c r="A142" s="48"/>
      <c r="B142" s="37" t="s">
        <v>335</v>
      </c>
      <c r="D142" s="50"/>
      <c r="E142" s="50"/>
      <c r="F142" s="50"/>
      <c r="G142" s="50"/>
      <c r="H142" s="50"/>
    </row>
    <row r="143" spans="1:8" ht="12.75">
      <c r="A143" s="48"/>
      <c r="B143" s="37" t="s">
        <v>336</v>
      </c>
      <c r="D143" s="50"/>
      <c r="E143" s="50"/>
      <c r="F143" s="50"/>
      <c r="G143" s="50"/>
      <c r="H143" s="50"/>
    </row>
    <row r="144" spans="1:8" ht="12.75">
      <c r="A144" s="48"/>
      <c r="D144" s="50"/>
      <c r="E144" s="50"/>
      <c r="F144" s="50"/>
      <c r="G144" s="50"/>
      <c r="H144" s="50"/>
    </row>
    <row r="145" spans="1:8" ht="12.75">
      <c r="A145" s="48"/>
      <c r="D145" s="50"/>
      <c r="E145" s="50"/>
      <c r="F145" s="50"/>
      <c r="G145" s="50"/>
      <c r="H145" s="50"/>
    </row>
    <row r="146" spans="1:8" ht="12.75">
      <c r="A146" s="48"/>
      <c r="D146" s="50"/>
      <c r="E146" s="50"/>
      <c r="F146" s="50"/>
      <c r="G146" s="50"/>
      <c r="H146" s="50"/>
    </row>
    <row r="147" spans="1:8" ht="12.75">
      <c r="A147" s="48"/>
      <c r="D147" s="50"/>
      <c r="E147" s="50"/>
      <c r="F147" s="50"/>
      <c r="G147" s="50"/>
      <c r="H147" s="50"/>
    </row>
    <row r="148" spans="1:8" ht="12.75">
      <c r="A148" s="48" t="s">
        <v>116</v>
      </c>
      <c r="B148" s="3" t="s">
        <v>129</v>
      </c>
      <c r="D148" s="50"/>
      <c r="E148" s="50"/>
      <c r="F148" s="50"/>
      <c r="G148" s="50"/>
      <c r="H148" s="50"/>
    </row>
    <row r="149" spans="2:8" ht="12.75">
      <c r="B149" s="37" t="s">
        <v>157</v>
      </c>
      <c r="D149" s="50"/>
      <c r="E149" s="50"/>
      <c r="F149" s="50"/>
      <c r="G149" s="50"/>
      <c r="H149" s="50"/>
    </row>
    <row r="150" spans="4:8" ht="12.75">
      <c r="D150" s="50"/>
      <c r="E150" s="50"/>
      <c r="F150" s="50"/>
      <c r="G150" s="50"/>
      <c r="H150" s="50"/>
    </row>
    <row r="151" spans="4:8" ht="12.75">
      <c r="D151" s="50"/>
      <c r="E151" s="50"/>
      <c r="F151" s="50"/>
      <c r="G151" s="50"/>
      <c r="H151" s="50"/>
    </row>
    <row r="152" spans="1:8" ht="12.75">
      <c r="A152" s="47" t="s">
        <v>122</v>
      </c>
      <c r="B152" s="3" t="s">
        <v>9</v>
      </c>
      <c r="D152" s="50"/>
      <c r="E152" s="50"/>
      <c r="F152" s="50"/>
      <c r="G152" s="50"/>
      <c r="H152" s="50"/>
    </row>
    <row r="153" spans="1:10" ht="12.75">
      <c r="A153" s="47"/>
      <c r="B153" s="3"/>
      <c r="D153" s="178" t="s">
        <v>224</v>
      </c>
      <c r="E153" s="178"/>
      <c r="F153" s="178"/>
      <c r="G153" s="50"/>
      <c r="H153" s="178" t="s">
        <v>225</v>
      </c>
      <c r="I153" s="178"/>
      <c r="J153" s="178"/>
    </row>
    <row r="154" spans="4:10" ht="12.75">
      <c r="D154" s="178" t="s">
        <v>4</v>
      </c>
      <c r="E154" s="178"/>
      <c r="F154" s="178"/>
      <c r="G154" s="50"/>
      <c r="H154" s="178" t="s">
        <v>4</v>
      </c>
      <c r="I154" s="178"/>
      <c r="J154" s="178"/>
    </row>
    <row r="155" spans="4:10" ht="12.75">
      <c r="D155" s="55" t="s">
        <v>299</v>
      </c>
      <c r="E155" s="56"/>
      <c r="F155" s="55" t="s">
        <v>305</v>
      </c>
      <c r="G155" s="56"/>
      <c r="H155" s="55" t="s">
        <v>299</v>
      </c>
      <c r="I155" s="49"/>
      <c r="J155" s="4" t="s">
        <v>305</v>
      </c>
    </row>
    <row r="156" spans="4:10" ht="12.75">
      <c r="D156" s="55" t="s">
        <v>1</v>
      </c>
      <c r="E156" s="56"/>
      <c r="F156" s="55" t="s">
        <v>1</v>
      </c>
      <c r="G156" s="56"/>
      <c r="H156" s="55" t="s">
        <v>1</v>
      </c>
      <c r="I156" s="49"/>
      <c r="J156" s="4" t="s">
        <v>1</v>
      </c>
    </row>
    <row r="157" spans="2:8" ht="12.75">
      <c r="B157" s="37" t="s">
        <v>78</v>
      </c>
      <c r="D157" s="50"/>
      <c r="E157" s="50"/>
      <c r="F157" s="50"/>
      <c r="G157" s="50"/>
      <c r="H157" s="50"/>
    </row>
    <row r="158" spans="2:10" ht="12.75">
      <c r="B158" s="48" t="s">
        <v>79</v>
      </c>
      <c r="D158" s="50">
        <v>201</v>
      </c>
      <c r="E158" s="50"/>
      <c r="F158" s="50">
        <v>2801</v>
      </c>
      <c r="G158" s="50"/>
      <c r="H158" s="50">
        <v>201</v>
      </c>
      <c r="I158" s="50"/>
      <c r="J158" s="50">
        <v>2801</v>
      </c>
    </row>
    <row r="159" spans="2:10" ht="12.75">
      <c r="B159" s="48" t="s">
        <v>80</v>
      </c>
      <c r="D159" s="57">
        <v>201</v>
      </c>
      <c r="E159" s="57"/>
      <c r="F159" s="57">
        <v>166</v>
      </c>
      <c r="G159" s="57"/>
      <c r="H159" s="57">
        <v>201</v>
      </c>
      <c r="I159" s="57"/>
      <c r="J159" s="57">
        <v>166</v>
      </c>
    </row>
    <row r="160" spans="4:10" ht="12.75">
      <c r="D160" s="50">
        <f>SUM(D158:D159)</f>
        <v>402</v>
      </c>
      <c r="E160" s="50"/>
      <c r="F160" s="50">
        <f>SUM(F158:F159)</f>
        <v>2967</v>
      </c>
      <c r="G160" s="50"/>
      <c r="H160" s="50">
        <f>SUM(H158:H159)</f>
        <v>402</v>
      </c>
      <c r="I160" s="50"/>
      <c r="J160" s="50">
        <f>SUM(J158:J159)</f>
        <v>2967</v>
      </c>
    </row>
    <row r="161" spans="2:10" ht="12.75">
      <c r="B161" s="37" t="s">
        <v>81</v>
      </c>
      <c r="D161" s="50"/>
      <c r="E161" s="50"/>
      <c r="F161" s="50"/>
      <c r="G161" s="50"/>
      <c r="H161" s="50"/>
      <c r="I161" s="50"/>
      <c r="J161" s="50"/>
    </row>
    <row r="162" spans="2:10" ht="12.75">
      <c r="B162" s="48" t="s">
        <v>79</v>
      </c>
      <c r="D162" s="144">
        <v>-6</v>
      </c>
      <c r="E162" s="50"/>
      <c r="F162" s="144">
        <v>0</v>
      </c>
      <c r="G162" s="50"/>
      <c r="H162" s="144">
        <v>-6</v>
      </c>
      <c r="I162" s="50"/>
      <c r="J162" s="144">
        <v>0</v>
      </c>
    </row>
    <row r="163" spans="2:10" ht="12.75">
      <c r="B163" s="48" t="s">
        <v>80</v>
      </c>
      <c r="D163" s="144">
        <v>8</v>
      </c>
      <c r="E163" s="50"/>
      <c r="F163" s="144">
        <v>0</v>
      </c>
      <c r="G163" s="50"/>
      <c r="H163" s="144">
        <v>8</v>
      </c>
      <c r="I163" s="50"/>
      <c r="J163" s="144">
        <v>0</v>
      </c>
    </row>
    <row r="164" spans="4:10" ht="12.75">
      <c r="D164" s="51">
        <f>SUM(D160:D163)</f>
        <v>404</v>
      </c>
      <c r="E164" s="51"/>
      <c r="F164" s="51">
        <f>SUM(F160:F163)</f>
        <v>2967</v>
      </c>
      <c r="G164" s="51"/>
      <c r="H164" s="51">
        <f>SUM(H160:H163)</f>
        <v>404</v>
      </c>
      <c r="I164" s="51"/>
      <c r="J164" s="51">
        <f>SUM(J160:J163)</f>
        <v>2967</v>
      </c>
    </row>
    <row r="165" spans="4:10" ht="7.5" customHeight="1">
      <c r="D165" s="53"/>
      <c r="E165" s="53"/>
      <c r="F165" s="53"/>
      <c r="G165" s="53"/>
      <c r="H165" s="53"/>
      <c r="I165" s="53"/>
      <c r="J165" s="53"/>
    </row>
    <row r="166" spans="4:10" ht="12.75">
      <c r="D166" s="53"/>
      <c r="E166" s="53"/>
      <c r="F166" s="53"/>
      <c r="G166" s="53"/>
      <c r="H166" s="53"/>
      <c r="I166" s="53"/>
      <c r="J166" s="53"/>
    </row>
    <row r="167" spans="2:10" ht="12.75">
      <c r="B167" s="37" t="s">
        <v>236</v>
      </c>
      <c r="D167" s="53"/>
      <c r="E167" s="53"/>
      <c r="F167" s="53"/>
      <c r="G167" s="53"/>
      <c r="H167" s="53"/>
      <c r="I167" s="53"/>
      <c r="J167" s="53"/>
    </row>
    <row r="168" spans="4:10" ht="5.25" customHeight="1">
      <c r="D168" s="53"/>
      <c r="E168" s="53"/>
      <c r="F168" s="53"/>
      <c r="G168" s="53"/>
      <c r="H168" s="53"/>
      <c r="I168" s="53"/>
      <c r="J168" s="53"/>
    </row>
    <row r="169" spans="4:10" ht="12.75" customHeight="1">
      <c r="D169" s="178" t="s">
        <v>224</v>
      </c>
      <c r="E169" s="178"/>
      <c r="F169" s="178"/>
      <c r="G169" s="129"/>
      <c r="H169" s="178" t="s">
        <v>225</v>
      </c>
      <c r="I169" s="178"/>
      <c r="J169" s="178"/>
    </row>
    <row r="170" spans="4:12" ht="12.75" customHeight="1">
      <c r="D170" s="179" t="s">
        <v>4</v>
      </c>
      <c r="E170" s="179"/>
      <c r="F170" s="179"/>
      <c r="H170" s="178" t="s">
        <v>4</v>
      </c>
      <c r="I170" s="178"/>
      <c r="J170" s="178"/>
      <c r="K170" s="129"/>
      <c r="L170" s="129"/>
    </row>
    <row r="171" spans="4:10" ht="12.75" customHeight="1">
      <c r="D171" s="55" t="s">
        <v>299</v>
      </c>
      <c r="E171" s="56"/>
      <c r="F171" s="55" t="s">
        <v>305</v>
      </c>
      <c r="H171" s="55" t="s">
        <v>299</v>
      </c>
      <c r="I171" s="56"/>
      <c r="J171" s="55" t="s">
        <v>305</v>
      </c>
    </row>
    <row r="172" spans="4:10" ht="12.75" customHeight="1">
      <c r="D172" s="55" t="s">
        <v>1</v>
      </c>
      <c r="E172" s="56"/>
      <c r="F172" s="55" t="s">
        <v>1</v>
      </c>
      <c r="H172" s="55" t="s">
        <v>1</v>
      </c>
      <c r="I172" s="56"/>
      <c r="J172" s="55" t="s">
        <v>1</v>
      </c>
    </row>
    <row r="173" spans="3:10" ht="12.75" customHeight="1">
      <c r="C173" s="37" t="s">
        <v>249</v>
      </c>
      <c r="D173" s="55"/>
      <c r="E173" s="56"/>
      <c r="F173" s="55"/>
      <c r="H173" s="55"/>
      <c r="I173" s="56"/>
      <c r="J173" s="55"/>
    </row>
    <row r="174" spans="3:10" ht="12.75">
      <c r="C174" s="37" t="s">
        <v>250</v>
      </c>
      <c r="D174" s="130">
        <v>3090</v>
      </c>
      <c r="E174" s="104"/>
      <c r="F174" s="131">
        <v>11437</v>
      </c>
      <c r="G174" s="77"/>
      <c r="H174" s="130">
        <v>3090</v>
      </c>
      <c r="I174" s="104"/>
      <c r="J174" s="130">
        <v>11437</v>
      </c>
    </row>
    <row r="175" spans="3:10" ht="12.75">
      <c r="C175" s="37" t="s">
        <v>251</v>
      </c>
      <c r="D175" s="104"/>
      <c r="E175" s="104"/>
      <c r="F175" s="77"/>
      <c r="G175" s="77"/>
      <c r="H175" s="104"/>
      <c r="I175" s="104"/>
      <c r="J175" s="104"/>
    </row>
    <row r="176" spans="3:10" ht="12.75">
      <c r="C176" s="37" t="s">
        <v>252</v>
      </c>
      <c r="D176" s="104">
        <v>865</v>
      </c>
      <c r="E176" s="104"/>
      <c r="F176" s="77">
        <v>3202</v>
      </c>
      <c r="G176" s="77"/>
      <c r="H176" s="104">
        <v>865</v>
      </c>
      <c r="I176" s="104"/>
      <c r="J176" s="104">
        <v>3202</v>
      </c>
    </row>
    <row r="177" spans="3:10" ht="12.75">
      <c r="C177" s="37" t="s">
        <v>306</v>
      </c>
      <c r="D177" s="104"/>
      <c r="E177" s="104"/>
      <c r="F177" s="77"/>
      <c r="G177" s="77"/>
      <c r="H177" s="104"/>
      <c r="I177" s="104"/>
      <c r="J177" s="104"/>
    </row>
    <row r="178" spans="3:10" ht="12.75">
      <c r="C178" s="37" t="s">
        <v>307</v>
      </c>
      <c r="D178" s="104">
        <v>-26</v>
      </c>
      <c r="E178" s="104"/>
      <c r="F178" s="146">
        <v>0</v>
      </c>
      <c r="G178" s="77"/>
      <c r="H178" s="104">
        <v>-26</v>
      </c>
      <c r="I178" s="104"/>
      <c r="J178" s="145">
        <v>0</v>
      </c>
    </row>
    <row r="179" spans="3:10" ht="12.75">
      <c r="C179" s="37" t="s">
        <v>308</v>
      </c>
      <c r="D179" s="104"/>
      <c r="E179" s="104"/>
      <c r="F179" s="146"/>
      <c r="G179" s="77"/>
      <c r="H179" s="104"/>
      <c r="I179" s="104"/>
      <c r="J179" s="145"/>
    </row>
    <row r="180" spans="3:10" ht="12.75">
      <c r="C180" s="37" t="s">
        <v>309</v>
      </c>
      <c r="D180" s="104">
        <v>-31</v>
      </c>
      <c r="E180" s="104"/>
      <c r="F180" s="146">
        <v>0</v>
      </c>
      <c r="G180" s="77"/>
      <c r="H180" s="104">
        <v>-31</v>
      </c>
      <c r="I180" s="104"/>
      <c r="J180" s="145">
        <v>0</v>
      </c>
    </row>
    <row r="181" spans="3:10" ht="12.75">
      <c r="C181" s="37" t="s">
        <v>253</v>
      </c>
      <c r="D181" s="104"/>
      <c r="E181" s="104"/>
      <c r="F181" s="77"/>
      <c r="G181" s="77"/>
      <c r="H181" s="104"/>
      <c r="I181" s="104"/>
      <c r="J181" s="104"/>
    </row>
    <row r="182" spans="3:10" ht="12.75">
      <c r="C182" s="37" t="s">
        <v>254</v>
      </c>
      <c r="D182" s="104">
        <v>65</v>
      </c>
      <c r="E182" s="104"/>
      <c r="F182" s="77">
        <v>91</v>
      </c>
      <c r="G182" s="77"/>
      <c r="H182" s="104">
        <v>65</v>
      </c>
      <c r="I182" s="104"/>
      <c r="J182" s="104">
        <v>91</v>
      </c>
    </row>
    <row r="183" spans="3:10" ht="12.75">
      <c r="C183" s="37" t="s">
        <v>255</v>
      </c>
      <c r="D183" s="104"/>
      <c r="E183" s="104"/>
      <c r="F183" s="77"/>
      <c r="G183" s="77"/>
      <c r="H183" s="104"/>
      <c r="I183" s="104"/>
      <c r="J183" s="104"/>
    </row>
    <row r="184" spans="3:10" ht="12.75">
      <c r="C184" s="37" t="s">
        <v>256</v>
      </c>
      <c r="D184" s="104">
        <v>-10</v>
      </c>
      <c r="E184" s="104"/>
      <c r="F184" s="77">
        <v>-25</v>
      </c>
      <c r="G184" s="77"/>
      <c r="H184" s="104">
        <v>-10</v>
      </c>
      <c r="I184" s="104"/>
      <c r="J184" s="104">
        <v>-25</v>
      </c>
    </row>
    <row r="185" spans="3:10" ht="12.75">
      <c r="C185" s="37" t="s">
        <v>257</v>
      </c>
      <c r="D185" s="104"/>
      <c r="E185" s="104"/>
      <c r="F185" s="77"/>
      <c r="G185" s="77"/>
      <c r="H185" s="104"/>
      <c r="I185" s="104"/>
      <c r="J185" s="104"/>
    </row>
    <row r="186" spans="3:10" ht="12.75">
      <c r="C186" s="37" t="s">
        <v>258</v>
      </c>
      <c r="D186" s="104">
        <v>-416</v>
      </c>
      <c r="E186" s="104"/>
      <c r="F186" s="77">
        <v>-316</v>
      </c>
      <c r="G186" s="77"/>
      <c r="H186" s="104">
        <v>-416</v>
      </c>
      <c r="I186" s="104"/>
      <c r="J186" s="104">
        <v>-316</v>
      </c>
    </row>
    <row r="187" spans="3:10" ht="12.75">
      <c r="C187" s="37" t="s">
        <v>310</v>
      </c>
      <c r="D187" s="104"/>
      <c r="E187" s="104"/>
      <c r="F187" s="77"/>
      <c r="G187" s="77"/>
      <c r="H187" s="104"/>
      <c r="I187" s="104"/>
      <c r="J187" s="104"/>
    </row>
    <row r="188" spans="3:10" ht="12.75">
      <c r="C188" s="37" t="s">
        <v>311</v>
      </c>
      <c r="D188" s="145">
        <v>0</v>
      </c>
      <c r="E188" s="104"/>
      <c r="F188" s="77">
        <v>33</v>
      </c>
      <c r="G188" s="77"/>
      <c r="H188" s="145">
        <v>0</v>
      </c>
      <c r="I188" s="104"/>
      <c r="J188" s="104">
        <v>33</v>
      </c>
    </row>
    <row r="189" spans="3:10" ht="12.75">
      <c r="C189" s="37" t="s">
        <v>259</v>
      </c>
      <c r="D189" s="104"/>
      <c r="E189" s="104"/>
      <c r="F189" s="77"/>
      <c r="G189" s="77"/>
      <c r="H189" s="104"/>
      <c r="I189" s="104"/>
      <c r="J189" s="104"/>
    </row>
    <row r="190" spans="3:10" ht="12.75">
      <c r="C190" s="37" t="s">
        <v>312</v>
      </c>
      <c r="D190" s="104"/>
      <c r="E190" s="104"/>
      <c r="F190" s="77"/>
      <c r="G190" s="77"/>
      <c r="H190" s="104"/>
      <c r="I190" s="104"/>
      <c r="J190" s="104"/>
    </row>
    <row r="191" spans="3:10" ht="12.75">
      <c r="C191" s="37" t="s">
        <v>284</v>
      </c>
      <c r="D191" s="104"/>
      <c r="E191" s="104"/>
      <c r="F191" s="77"/>
      <c r="G191" s="77"/>
      <c r="H191" s="104"/>
      <c r="I191" s="104"/>
      <c r="J191" s="104"/>
    </row>
    <row r="192" spans="3:10" ht="12.75">
      <c r="C192" s="37" t="s">
        <v>260</v>
      </c>
      <c r="D192" s="104">
        <v>-45</v>
      </c>
      <c r="E192" s="104"/>
      <c r="F192" s="77">
        <v>-18</v>
      </c>
      <c r="G192" s="77"/>
      <c r="H192" s="104">
        <v>-45</v>
      </c>
      <c r="I192" s="104"/>
      <c r="J192" s="104">
        <v>-18</v>
      </c>
    </row>
    <row r="193" spans="3:10" ht="12.75">
      <c r="C193" s="37" t="s">
        <v>282</v>
      </c>
      <c r="D193" s="104"/>
      <c r="E193" s="104"/>
      <c r="F193" s="77"/>
      <c r="G193" s="77"/>
      <c r="H193" s="104"/>
      <c r="I193" s="104"/>
      <c r="J193" s="104"/>
    </row>
    <row r="194" spans="3:10" ht="12.75">
      <c r="C194" s="37" t="s">
        <v>261</v>
      </c>
      <c r="D194" s="104"/>
      <c r="E194" s="104"/>
      <c r="F194" s="77"/>
      <c r="G194" s="77"/>
      <c r="H194" s="104"/>
      <c r="I194" s="104"/>
      <c r="J194" s="104"/>
    </row>
    <row r="195" spans="3:10" ht="12.75">
      <c r="C195" s="37" t="s">
        <v>262</v>
      </c>
      <c r="D195" s="104">
        <v>-6</v>
      </c>
      <c r="E195" s="104"/>
      <c r="F195" s="146">
        <v>0</v>
      </c>
      <c r="G195" s="77"/>
      <c r="H195" s="104">
        <v>-6</v>
      </c>
      <c r="I195" s="104"/>
      <c r="J195" s="145">
        <v>0</v>
      </c>
    </row>
    <row r="196" spans="3:10" ht="12.75">
      <c r="C196" s="37" t="s">
        <v>263</v>
      </c>
      <c r="D196" s="104">
        <v>8</v>
      </c>
      <c r="E196" s="104"/>
      <c r="F196" s="146">
        <v>0</v>
      </c>
      <c r="G196" s="77"/>
      <c r="H196" s="104">
        <v>8</v>
      </c>
      <c r="I196" s="104"/>
      <c r="J196" s="145">
        <v>0</v>
      </c>
    </row>
    <row r="197" spans="3:10" ht="12.75">
      <c r="C197" s="37" t="s">
        <v>223</v>
      </c>
      <c r="D197" s="132">
        <f>SUM(D176:D196)</f>
        <v>404</v>
      </c>
      <c r="E197" s="104"/>
      <c r="F197" s="133">
        <f>SUM(F176:F196)</f>
        <v>2967</v>
      </c>
      <c r="G197" s="77"/>
      <c r="H197" s="132">
        <f>SUM(H176:H196)</f>
        <v>404</v>
      </c>
      <c r="I197" s="104"/>
      <c r="J197" s="132">
        <f>SUM(J176:J196)</f>
        <v>2967</v>
      </c>
    </row>
    <row r="198" spans="4:8" ht="12.75">
      <c r="D198" s="53"/>
      <c r="E198" s="53"/>
      <c r="F198" s="53"/>
      <c r="G198" s="53"/>
      <c r="H198" s="53"/>
    </row>
    <row r="199" spans="4:10" ht="12.75">
      <c r="D199" s="53"/>
      <c r="E199" s="53"/>
      <c r="F199" s="53"/>
      <c r="G199" s="53"/>
      <c r="H199" s="53"/>
      <c r="I199" s="53"/>
      <c r="J199" s="53"/>
    </row>
    <row r="200" spans="1:8" ht="12.75" customHeight="1">
      <c r="A200" s="48" t="s">
        <v>124</v>
      </c>
      <c r="B200" s="3" t="s">
        <v>219</v>
      </c>
      <c r="C200" s="3"/>
      <c r="D200" s="60"/>
      <c r="E200" s="50"/>
      <c r="F200" s="50"/>
      <c r="G200" s="50"/>
      <c r="H200" s="50"/>
    </row>
    <row r="201" spans="1:8" ht="12.75" customHeight="1">
      <c r="A201" s="48"/>
      <c r="B201" s="48" t="s">
        <v>139</v>
      </c>
      <c r="C201" s="37" t="s">
        <v>330</v>
      </c>
      <c r="D201" s="60"/>
      <c r="E201" s="50"/>
      <c r="F201" s="50"/>
      <c r="G201" s="50"/>
      <c r="H201" s="50"/>
    </row>
    <row r="202" spans="1:8" ht="12.75" customHeight="1">
      <c r="A202" s="48"/>
      <c r="B202" s="3"/>
      <c r="D202" s="60"/>
      <c r="E202" s="50"/>
      <c r="F202" s="50"/>
      <c r="G202" s="50"/>
      <c r="H202" s="50"/>
    </row>
    <row r="203" spans="2:8" ht="12.75">
      <c r="B203" s="48" t="s">
        <v>216</v>
      </c>
      <c r="C203" s="37" t="s">
        <v>314</v>
      </c>
      <c r="D203" s="50"/>
      <c r="G203" s="155"/>
      <c r="H203" s="4" t="s">
        <v>71</v>
      </c>
    </row>
    <row r="204" spans="4:9" ht="12.75">
      <c r="D204" s="50"/>
      <c r="H204" s="4" t="s">
        <v>4</v>
      </c>
      <c r="I204"/>
    </row>
    <row r="205" spans="4:8" ht="12.75">
      <c r="D205" s="50"/>
      <c r="H205" s="29" t="s">
        <v>313</v>
      </c>
    </row>
    <row r="206" spans="4:8" ht="12.75">
      <c r="D206" s="50"/>
      <c r="H206" s="4" t="s">
        <v>1</v>
      </c>
    </row>
    <row r="207" spans="4:8" ht="6" customHeight="1">
      <c r="D207" s="50"/>
      <c r="H207" s="4"/>
    </row>
    <row r="208" spans="2:8" ht="12.75">
      <c r="B208" s="111"/>
      <c r="C208" s="37" t="s">
        <v>220</v>
      </c>
      <c r="D208" s="50"/>
      <c r="H208" s="49">
        <v>512</v>
      </c>
    </row>
    <row r="209" spans="2:8" ht="12.75">
      <c r="B209" s="111"/>
      <c r="C209" s="37" t="s">
        <v>221</v>
      </c>
      <c r="D209" s="50"/>
      <c r="H209" s="49">
        <v>437</v>
      </c>
    </row>
    <row r="210" spans="2:8" ht="12.75">
      <c r="B210" s="111"/>
      <c r="C210" s="37" t="s">
        <v>222</v>
      </c>
      <c r="D210" s="50"/>
      <c r="H210" s="49">
        <v>437</v>
      </c>
    </row>
    <row r="211" spans="4:8" ht="12.75">
      <c r="D211" s="50"/>
      <c r="F211" s="77"/>
      <c r="H211" s="4"/>
    </row>
    <row r="212" spans="4:8" ht="12.75">
      <c r="D212" s="50"/>
      <c r="H212" s="4"/>
    </row>
    <row r="213" spans="1:2" ht="12.75">
      <c r="A213" s="48" t="s">
        <v>126</v>
      </c>
      <c r="B213" s="3" t="s">
        <v>217</v>
      </c>
    </row>
    <row r="214" ht="12.75">
      <c r="B214" s="37" t="s">
        <v>315</v>
      </c>
    </row>
    <row r="217" spans="1:2" ht="12.75">
      <c r="A217" s="48" t="s">
        <v>128</v>
      </c>
      <c r="B217" s="3" t="s">
        <v>104</v>
      </c>
    </row>
    <row r="218" ht="12.75">
      <c r="B218" s="37" t="s">
        <v>230</v>
      </c>
    </row>
    <row r="221" spans="1:2" ht="12.75">
      <c r="A221" s="48" t="s">
        <v>130</v>
      </c>
      <c r="B221" s="3" t="s">
        <v>197</v>
      </c>
    </row>
    <row r="222" ht="12.75">
      <c r="B222" s="37" t="s">
        <v>316</v>
      </c>
    </row>
    <row r="223" spans="8:10" ht="12.75">
      <c r="H223" s="176" t="s">
        <v>71</v>
      </c>
      <c r="I223" s="176"/>
      <c r="J223" s="176"/>
    </row>
    <row r="224" spans="8:10" ht="12.75">
      <c r="H224" s="176" t="s">
        <v>96</v>
      </c>
      <c r="I224" s="176"/>
      <c r="J224" s="176"/>
    </row>
    <row r="225" spans="8:10" ht="12.75">
      <c r="H225" s="55" t="s">
        <v>97</v>
      </c>
      <c r="I225" s="55"/>
      <c r="J225" s="55" t="s">
        <v>1</v>
      </c>
    </row>
    <row r="226" spans="8:10" ht="12.75">
      <c r="H226" s="55"/>
      <c r="I226" s="55"/>
      <c r="J226" s="55" t="s">
        <v>98</v>
      </c>
    </row>
    <row r="227" spans="2:10" ht="12.75">
      <c r="B227" s="37" t="s">
        <v>198</v>
      </c>
      <c r="H227" s="50"/>
      <c r="I227" s="50"/>
      <c r="J227" s="50"/>
    </row>
    <row r="228" spans="3:10" ht="12.75">
      <c r="C228" s="37" t="s">
        <v>212</v>
      </c>
      <c r="H228" s="50">
        <v>150</v>
      </c>
      <c r="I228" s="50"/>
      <c r="J228" s="50">
        <v>575</v>
      </c>
    </row>
    <row r="229" spans="8:10" ht="12.75">
      <c r="H229" s="50"/>
      <c r="I229" s="50"/>
      <c r="J229" s="50"/>
    </row>
    <row r="230" spans="2:10" ht="12.75">
      <c r="B230" s="37" t="s">
        <v>300</v>
      </c>
      <c r="H230" s="54"/>
      <c r="I230" s="54"/>
      <c r="J230" s="54"/>
    </row>
    <row r="231" spans="8:10" ht="12.75">
      <c r="H231" s="54"/>
      <c r="I231" s="54"/>
      <c r="J231" s="54"/>
    </row>
    <row r="232" spans="8:10" ht="12.75">
      <c r="H232" s="54"/>
      <c r="I232" s="54"/>
      <c r="J232" s="54"/>
    </row>
    <row r="233" spans="1:2" ht="12.75">
      <c r="A233" s="48" t="s">
        <v>149</v>
      </c>
      <c r="B233" s="3" t="s">
        <v>111</v>
      </c>
    </row>
    <row r="234" ht="12.75">
      <c r="B234" s="37" t="s">
        <v>112</v>
      </c>
    </row>
    <row r="237" spans="1:2" ht="12.75">
      <c r="A237" s="48" t="s">
        <v>170</v>
      </c>
      <c r="B237" s="3" t="s">
        <v>114</v>
      </c>
    </row>
    <row r="238" ht="12.75">
      <c r="B238" s="37" t="s">
        <v>115</v>
      </c>
    </row>
    <row r="241" spans="1:2" ht="12.75">
      <c r="A241" s="48" t="s">
        <v>199</v>
      </c>
      <c r="B241" s="3" t="s">
        <v>211</v>
      </c>
    </row>
    <row r="242" ht="12.75">
      <c r="B242" s="37" t="s">
        <v>318</v>
      </c>
    </row>
    <row r="245" spans="1:2" ht="12.75">
      <c r="A245" s="48" t="s">
        <v>218</v>
      </c>
      <c r="B245" s="3" t="s">
        <v>83</v>
      </c>
    </row>
    <row r="246" spans="1:10" ht="12.75">
      <c r="A246" s="48"/>
      <c r="B246" s="3"/>
      <c r="D246" s="176" t="s">
        <v>224</v>
      </c>
      <c r="E246" s="176"/>
      <c r="F246" s="176"/>
      <c r="H246" s="176" t="s">
        <v>225</v>
      </c>
      <c r="I246" s="176"/>
      <c r="J246" s="176"/>
    </row>
    <row r="247" spans="4:10" ht="12.75">
      <c r="D247" s="178" t="s">
        <v>4</v>
      </c>
      <c r="E247" s="178"/>
      <c r="F247" s="178"/>
      <c r="G247" s="50"/>
      <c r="H247" s="178" t="s">
        <v>4</v>
      </c>
      <c r="I247" s="178"/>
      <c r="J247" s="178"/>
    </row>
    <row r="248" spans="4:10" ht="12.75">
      <c r="D248" s="55" t="s">
        <v>299</v>
      </c>
      <c r="E248" s="56"/>
      <c r="F248" s="56" t="s">
        <v>301</v>
      </c>
      <c r="G248" s="56"/>
      <c r="H248" s="55" t="s">
        <v>299</v>
      </c>
      <c r="I248" s="49"/>
      <c r="J248" s="49" t="s">
        <v>301</v>
      </c>
    </row>
    <row r="249" spans="1:8" ht="12.75">
      <c r="A249" s="48" t="s">
        <v>92</v>
      </c>
      <c r="B249" s="3" t="s">
        <v>87</v>
      </c>
      <c r="D249" s="50"/>
      <c r="E249" s="50"/>
      <c r="F249" s="50"/>
      <c r="G249" s="50"/>
      <c r="H249" s="50"/>
    </row>
    <row r="250" spans="2:10" ht="12.75">
      <c r="B250" s="37" t="s">
        <v>84</v>
      </c>
      <c r="D250" s="53">
        <v>2686</v>
      </c>
      <c r="E250" s="53"/>
      <c r="F250" s="53">
        <v>8470</v>
      </c>
      <c r="G250" s="53"/>
      <c r="H250" s="53">
        <v>2686</v>
      </c>
      <c r="I250" s="53"/>
      <c r="J250" s="53">
        <v>8470</v>
      </c>
    </row>
    <row r="251" spans="4:8" ht="6.75" customHeight="1">
      <c r="D251" s="50"/>
      <c r="E251" s="50"/>
      <c r="F251" s="50"/>
      <c r="G251" s="50"/>
      <c r="H251" s="50"/>
    </row>
    <row r="252" spans="2:8" ht="12.75">
      <c r="B252" s="37" t="s">
        <v>85</v>
      </c>
      <c r="D252" s="50"/>
      <c r="E252" s="50"/>
      <c r="F252" s="50"/>
      <c r="G252" s="50"/>
      <c r="H252" s="50"/>
    </row>
    <row r="253" spans="2:10" ht="12.75">
      <c r="B253" s="37" t="s">
        <v>86</v>
      </c>
      <c r="D253" s="50">
        <v>98095</v>
      </c>
      <c r="E253" s="50"/>
      <c r="F253" s="50">
        <v>95463</v>
      </c>
      <c r="G253" s="50"/>
      <c r="H253" s="50">
        <v>98095</v>
      </c>
      <c r="I253" s="50"/>
      <c r="J253" s="50">
        <v>95463</v>
      </c>
    </row>
    <row r="254" spans="4:10" ht="7.5" customHeight="1">
      <c r="D254" s="50"/>
      <c r="E254" s="50"/>
      <c r="F254" s="50"/>
      <c r="G254" s="50"/>
      <c r="H254" s="50"/>
      <c r="I254" s="50"/>
      <c r="J254" s="50"/>
    </row>
    <row r="255" spans="2:10" ht="12.75">
      <c r="B255" s="37" t="s">
        <v>87</v>
      </c>
      <c r="D255" s="58">
        <f>+D250/D253*100</f>
        <v>2.7381619858300628</v>
      </c>
      <c r="E255" s="50"/>
      <c r="F255" s="58">
        <f>+F250/F253*100</f>
        <v>8.87254747912804</v>
      </c>
      <c r="G255" s="50"/>
      <c r="H255" s="59">
        <f>+H250/H253*100</f>
        <v>2.7381619858300628</v>
      </c>
      <c r="J255" s="59">
        <f>+J250/J253*100</f>
        <v>8.87254747912804</v>
      </c>
    </row>
    <row r="256" spans="4:8" ht="7.5" customHeight="1">
      <c r="D256" s="50"/>
      <c r="E256" s="50"/>
      <c r="F256" s="50"/>
      <c r="G256" s="50"/>
      <c r="H256" s="50"/>
    </row>
    <row r="257" spans="1:8" ht="12.75">
      <c r="A257" s="48" t="s">
        <v>93</v>
      </c>
      <c r="B257" s="3" t="s">
        <v>88</v>
      </c>
      <c r="D257" s="50"/>
      <c r="E257" s="50"/>
      <c r="F257" s="50"/>
      <c r="G257" s="50"/>
      <c r="H257" s="50"/>
    </row>
    <row r="258" spans="2:10" ht="12.75">
      <c r="B258" s="37" t="s">
        <v>84</v>
      </c>
      <c r="D258" s="53">
        <v>2686</v>
      </c>
      <c r="E258" s="53"/>
      <c r="F258" s="53">
        <v>8470</v>
      </c>
      <c r="G258" s="53"/>
      <c r="H258" s="53">
        <v>2686</v>
      </c>
      <c r="I258" s="53"/>
      <c r="J258" s="53">
        <v>8470</v>
      </c>
    </row>
    <row r="259" spans="4:8" ht="7.5" customHeight="1">
      <c r="D259" s="50"/>
      <c r="E259" s="50"/>
      <c r="F259" s="50"/>
      <c r="G259" s="50"/>
      <c r="H259" s="50"/>
    </row>
    <row r="260" spans="2:8" ht="12.75">
      <c r="B260" s="37" t="s">
        <v>85</v>
      </c>
      <c r="D260" s="50"/>
      <c r="E260" s="50"/>
      <c r="F260" s="50"/>
      <c r="G260" s="50"/>
      <c r="H260" s="50"/>
    </row>
    <row r="261" spans="2:10" ht="12.75">
      <c r="B261" s="37" t="s">
        <v>86</v>
      </c>
      <c r="D261" s="50">
        <v>98254</v>
      </c>
      <c r="E261" s="50"/>
      <c r="F261" s="50">
        <v>95972</v>
      </c>
      <c r="G261" s="50"/>
      <c r="H261" s="50">
        <v>98254</v>
      </c>
      <c r="I261" s="50"/>
      <c r="J261" s="50">
        <v>95972</v>
      </c>
    </row>
    <row r="262" ht="7.5" customHeight="1"/>
    <row r="263" spans="2:10" ht="12.75">
      <c r="B263" s="37" t="s">
        <v>88</v>
      </c>
      <c r="D263" s="59">
        <f>+D258/D261*100</f>
        <v>2.733730942251715</v>
      </c>
      <c r="F263" s="59">
        <f>+F258/F261*100</f>
        <v>8.825490768140707</v>
      </c>
      <c r="H263" s="59">
        <f>+H258/H261*100</f>
        <v>2.733730942251715</v>
      </c>
      <c r="J263" s="59">
        <f>+J258/J261*100</f>
        <v>8.825490768140707</v>
      </c>
    </row>
    <row r="265" spans="1:2" ht="12.75">
      <c r="A265" s="111" t="s">
        <v>159</v>
      </c>
      <c r="B265" s="37" t="s">
        <v>241</v>
      </c>
    </row>
    <row r="270" ht="12.75">
      <c r="A270" s="37" t="s">
        <v>132</v>
      </c>
    </row>
    <row r="272" ht="12.75">
      <c r="A272" s="37" t="s">
        <v>133</v>
      </c>
    </row>
    <row r="273" ht="12.75">
      <c r="A273" s="37" t="s">
        <v>134</v>
      </c>
    </row>
    <row r="274" ht="12.75">
      <c r="A274" s="37" t="s">
        <v>317</v>
      </c>
    </row>
  </sheetData>
  <mergeCells count="14">
    <mergeCell ref="H170:J170"/>
    <mergeCell ref="H169:J169"/>
    <mergeCell ref="D170:F170"/>
    <mergeCell ref="D169:F169"/>
    <mergeCell ref="D247:F247"/>
    <mergeCell ref="H247:J247"/>
    <mergeCell ref="H223:J223"/>
    <mergeCell ref="H224:J224"/>
    <mergeCell ref="D246:F246"/>
    <mergeCell ref="H246:J246"/>
    <mergeCell ref="D153:F153"/>
    <mergeCell ref="H153:J153"/>
    <mergeCell ref="D154:F154"/>
    <mergeCell ref="H154:J154"/>
  </mergeCells>
  <printOptions/>
  <pageMargins left="0.75" right="0" top="0.75" bottom="0" header="0.5" footer="0.5"/>
  <pageSetup horizontalDpi="360" verticalDpi="360" orientation="portrait" paperSize="9" scale="90" r:id="rId1"/>
  <rowBreaks count="3" manualBreakCount="3">
    <brk id="66" max="10" man="1"/>
    <brk id="147" max="10" man="1"/>
    <brk id="2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2004-08-19T03:07:47Z</cp:lastPrinted>
  <dcterms:created xsi:type="dcterms:W3CDTF">2002-11-16T00:45:14Z</dcterms:created>
  <dcterms:modified xsi:type="dcterms:W3CDTF">2004-08-19T04:15:22Z</dcterms:modified>
  <cp:category/>
  <cp:version/>
  <cp:contentType/>
  <cp:contentStatus/>
</cp:coreProperties>
</file>